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Казань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<sst xmlns="http://schemas.openxmlformats.org/spreadsheetml/2006/main" count="127" uniqueCount="55">
  <si>
    <r>
      <t>ООО «</t>
    </r>
    <r>
      <rPr>
        <b/>
        <sz val="26"/>
        <rFont val="Courier New"/>
        <family val="3"/>
      </rPr>
      <t>А</t>
    </r>
    <r>
      <rPr>
        <b/>
        <sz val="20"/>
        <rFont val="Courier New"/>
        <family val="3"/>
      </rPr>
      <t>ЙСБЕРГ»</t>
    </r>
  </si>
  <si>
    <t>ул.Ново-Ажимова 3, 426008, г.Ижевск,</t>
  </si>
  <si>
    <t xml:space="preserve"> факс/8-3412/609-624,тел./8-3412/609-623  e-mail pvi@izhstroi.ru, bmw@izhstroi.ru</t>
  </si>
  <si>
    <t>ОКПО 49635684 ОГРН 2041803704600</t>
  </si>
  <si>
    <t>ИНН/КПП  1834021539/183401001</t>
  </si>
  <si>
    <t xml:space="preserve">ул.Телегина 49,  г. Ижевск, Тел/8-3412/24-96-96, факс./8-3412/609-623  </t>
  </si>
  <si>
    <t>ПРАЙС-ЛИСТ</t>
  </si>
  <si>
    <t xml:space="preserve">Цена за 1 погонный метр с учетом НДС </t>
  </si>
  <si>
    <t>цена за 1 кг</t>
  </si>
  <si>
    <t>Термопрофиль ТПП (для прогонов с перфорацией)</t>
  </si>
  <si>
    <t>Высота профиля, мм</t>
  </si>
  <si>
    <t>Толщина металла, мм</t>
  </si>
  <si>
    <t>До 200 пог. м</t>
  </si>
  <si>
    <t>От 201 до 1500 пог. м</t>
  </si>
  <si>
    <t>Свыше 1501 пог. м</t>
  </si>
  <si>
    <t>150*43</t>
  </si>
  <si>
    <t>200*55</t>
  </si>
  <si>
    <t xml:space="preserve"> профиль ПП (для прогонов без перфорации)</t>
  </si>
  <si>
    <t>Вид</t>
  </si>
  <si>
    <t>До 500 пог. м</t>
  </si>
  <si>
    <t>От 501 до 1500 пог. м</t>
  </si>
  <si>
    <t>Развертка</t>
  </si>
  <si>
    <t>ПП100*45</t>
  </si>
  <si>
    <t>ПП150*43</t>
  </si>
  <si>
    <t>ПП200*55</t>
  </si>
  <si>
    <t>ПС100*45</t>
  </si>
  <si>
    <t>ПС150*48</t>
  </si>
  <si>
    <t>ПС200*55</t>
  </si>
  <si>
    <t>ПС250*55</t>
  </si>
  <si>
    <t>ПШ40</t>
  </si>
  <si>
    <t>Z 75</t>
  </si>
  <si>
    <t>Т 55*25</t>
  </si>
  <si>
    <t xml:space="preserve">L 40*60 </t>
  </si>
  <si>
    <t xml:space="preserve">L 70*70 </t>
  </si>
  <si>
    <t>L 75*75</t>
  </si>
  <si>
    <t>С-200*80*2</t>
  </si>
  <si>
    <t>ПГС-150С</t>
  </si>
  <si>
    <t>ПГС-100С</t>
  </si>
  <si>
    <t>Ш-204*49</t>
  </si>
  <si>
    <t>ПГС-150Ш</t>
  </si>
  <si>
    <t>ПГС-100Ш</t>
  </si>
  <si>
    <t>ПГС-100*50</t>
  </si>
  <si>
    <t>ПГС-160</t>
  </si>
  <si>
    <t>ПГС-200</t>
  </si>
  <si>
    <t>ПШ-85*35</t>
  </si>
  <si>
    <t>сумма оплаченных заказов в месяц</t>
  </si>
  <si>
    <t>500т.руб-1млн</t>
  </si>
  <si>
    <t xml:space="preserve">1 млн-2 млн </t>
  </si>
  <si>
    <t>2 млн и выше</t>
  </si>
  <si>
    <t>% скидки от действующего прайса</t>
  </si>
  <si>
    <t>Процент скидкидействует  при последующем заказе в следующем колендарном месяце</t>
  </si>
  <si>
    <t xml:space="preserve">Срок действия скидки действует 1 календарный месяц, по окончанию которова подлежит пересмотру исходя из фактического объема оплаченной и полученной продукции. </t>
  </si>
  <si>
    <t xml:space="preserve">Вес 1 метра*на развертку </t>
  </si>
  <si>
    <t xml:space="preserve">Теор. Вес </t>
  </si>
  <si>
    <t>на профиль оцинкованный  от 01.08.2011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</si>
</sst>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22">
    <font>
      <sz val="10"/>
      <name val="Arial Cyr"/>
      <family val="2"/>
    </font>
    <font>
      <sz val="10"/>
      <name val="Arial"/>
      <family val="0"/>
    </font>
    <font>
      <b/>
      <sz val="20"/>
      <name val="Courier New"/>
      <family val="3"/>
    </font>
    <font>
      <b/>
      <sz val="26"/>
      <name val="Courier New"/>
      <family val="3"/>
    </font>
    <font>
      <sz val="12"/>
      <name val="Courier New"/>
      <family val="3"/>
    </font>
    <font>
      <sz val="12"/>
      <name val="Arial"/>
      <family val="2"/>
    </font>
    <font>
      <u val="single"/>
      <sz val="10"/>
      <name val="Arial Cyr"/>
      <family val="2"/>
    </font>
    <font>
      <sz val="11"/>
      <name val="Courier New"/>
      <family val="3"/>
    </font>
    <font>
      <b/>
      <sz val="12"/>
      <name val="Arial Cyr"/>
      <family val="2"/>
    </font>
    <font>
      <b/>
      <sz val="14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2"/>
    </font>
    <font>
      <sz val="12"/>
      <name val="Times New Roman"/>
      <family val="1"/>
    </font>
    <font>
      <sz val="8"/>
      <name val="Arial Cyr"/>
      <family val="2"/>
    </font>
    <font>
      <sz val="10"/>
      <color indexed="10"/>
      <name val="Arial Cyr"/>
      <family val="2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thick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medium">
        <color indexed="8"/>
      </right>
      <top style="thick"/>
      <bottom style="thin"/>
    </border>
    <border>
      <left style="medium">
        <color indexed="8"/>
      </left>
      <right style="thick">
        <color indexed="8"/>
      </right>
      <top style="thick"/>
      <bottom style="thin"/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ck"/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/>
      <bottom>
        <color indexed="63"/>
      </bottom>
    </border>
    <border>
      <left>
        <color indexed="63"/>
      </left>
      <right style="thick"/>
      <top style="thick">
        <color indexed="8"/>
      </top>
      <bottom style="thick">
        <color indexed="8"/>
      </bottom>
    </border>
    <border>
      <left style="thin"/>
      <right style="thin"/>
      <top style="thick">
        <color indexed="8"/>
      </top>
      <bottom style="thick">
        <color indexed="8"/>
      </bottom>
    </border>
    <border>
      <left>
        <color indexed="63"/>
      </left>
      <right style="thin"/>
      <top style="thick">
        <color indexed="8"/>
      </top>
      <bottom style="thick">
        <color indexed="8"/>
      </bottom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ck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indexed="8"/>
      </right>
      <top style="thick"/>
      <bottom style="thin">
        <color indexed="8"/>
      </bottom>
    </border>
    <border>
      <left style="thin">
        <color indexed="8"/>
      </left>
      <right style="thin"/>
      <top style="thick">
        <color indexed="8"/>
      </top>
      <bottom style="thin"/>
    </border>
    <border>
      <left style="thin"/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thick">
        <color indexed="8"/>
      </right>
      <top>
        <color indexed="63"/>
      </top>
      <bottom style="thick">
        <color indexed="8"/>
      </bottom>
    </border>
    <border>
      <left style="thin"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0" fillId="0" borderId="0" xfId="0" applyNumberFormat="1" applyAlignment="1" applyProtection="1">
      <alignment/>
      <protection hidden="1"/>
    </xf>
    <xf numFmtId="0" fontId="14" fillId="0" borderId="1" xfId="0" applyFont="1" applyBorder="1" applyAlignment="1" applyProtection="1">
      <alignment horizontal="center" vertical="top" wrapText="1"/>
      <protection hidden="1"/>
    </xf>
    <xf numFmtId="0" fontId="14" fillId="0" borderId="2" xfId="0" applyFont="1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/>
      <protection hidden="1"/>
    </xf>
    <xf numFmtId="1" fontId="13" fillId="0" borderId="1" xfId="0" applyNumberFormat="1" applyFont="1" applyBorder="1" applyAlignment="1" applyProtection="1">
      <alignment horizontal="center" wrapText="1"/>
      <protection hidden="1"/>
    </xf>
    <xf numFmtId="0" fontId="13" fillId="0" borderId="1" xfId="0" applyNumberFormat="1" applyFont="1" applyBorder="1" applyAlignment="1" applyProtection="1">
      <alignment horizontal="center" wrapText="1"/>
      <protection hidden="1"/>
    </xf>
    <xf numFmtId="165" fontId="13" fillId="0" borderId="1" xfId="0" applyNumberFormat="1" applyFont="1" applyBorder="1" applyAlignment="1" applyProtection="1">
      <alignment horizontal="center" wrapText="1"/>
      <protection hidden="1"/>
    </xf>
    <xf numFmtId="165" fontId="13" fillId="0" borderId="2" xfId="0" applyNumberFormat="1" applyFont="1" applyBorder="1" applyAlignment="1" applyProtection="1">
      <alignment horizontal="center" wrapText="1"/>
      <protection hidden="1"/>
    </xf>
    <xf numFmtId="2" fontId="13" fillId="0" borderId="1" xfId="0" applyNumberFormat="1" applyFont="1" applyBorder="1" applyAlignment="1" applyProtection="1">
      <alignment horizontal="center" wrapText="1"/>
      <protection hidden="1"/>
    </xf>
    <xf numFmtId="165" fontId="13" fillId="0" borderId="0" xfId="0" applyNumberFormat="1" applyFont="1" applyBorder="1" applyAlignment="1" applyProtection="1">
      <alignment horizontal="center" wrapText="1"/>
      <protection hidden="1"/>
    </xf>
    <xf numFmtId="164" fontId="13" fillId="0" borderId="3" xfId="0" applyNumberFormat="1" applyFont="1" applyBorder="1" applyAlignment="1" applyProtection="1">
      <alignment horizontal="center" wrapText="1"/>
      <protection hidden="1"/>
    </xf>
    <xf numFmtId="0" fontId="15" fillId="0" borderId="4" xfId="0" applyFont="1" applyBorder="1" applyAlignment="1" applyProtection="1">
      <alignment horizontal="center" vertical="center"/>
      <protection hidden="1"/>
    </xf>
    <xf numFmtId="0" fontId="14" fillId="0" borderId="5" xfId="0" applyFont="1" applyBorder="1" applyAlignment="1" applyProtection="1">
      <alignment horizontal="center" vertical="top" wrapText="1"/>
      <protection hidden="1"/>
    </xf>
    <xf numFmtId="0" fontId="14" fillId="0" borderId="6" xfId="0" applyFont="1" applyBorder="1" applyAlignment="1" applyProtection="1">
      <alignment horizontal="center" vertical="top" wrapText="1"/>
      <protection hidden="1"/>
    </xf>
    <xf numFmtId="165" fontId="14" fillId="0" borderId="7" xfId="0" applyNumberFormat="1" applyFont="1" applyBorder="1" applyAlignment="1" applyProtection="1">
      <alignment horizontal="center" vertical="center" wrapText="1"/>
      <protection hidden="1"/>
    </xf>
    <xf numFmtId="0" fontId="14" fillId="0" borderId="8" xfId="0" applyFont="1" applyBorder="1" applyAlignment="1" applyProtection="1">
      <alignment horizontal="center" vertical="center" wrapText="1"/>
      <protection hidden="1"/>
    </xf>
    <xf numFmtId="2" fontId="14" fillId="0" borderId="9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1" fontId="13" fillId="0" borderId="10" xfId="0" applyNumberFormat="1" applyFont="1" applyBorder="1" applyAlignment="1" applyProtection="1">
      <alignment horizontal="center" vertical="center" wrapText="1"/>
      <protection hidden="1"/>
    </xf>
    <xf numFmtId="2" fontId="13" fillId="0" borderId="11" xfId="0" applyNumberFormat="1" applyFont="1" applyBorder="1" applyAlignment="1" applyProtection="1">
      <alignment horizontal="center" vertical="center" wrapText="1"/>
      <protection hidden="1"/>
    </xf>
    <xf numFmtId="2" fontId="13" fillId="0" borderId="12" xfId="0" applyNumberFormat="1" applyFont="1" applyBorder="1" applyAlignment="1" applyProtection="1">
      <alignment horizontal="center" vertical="center" wrapText="1"/>
      <protection hidden="1"/>
    </xf>
    <xf numFmtId="166" fontId="0" fillId="0" borderId="0" xfId="0" applyNumberFormat="1" applyAlignment="1" applyProtection="1">
      <alignment/>
      <protection hidden="1"/>
    </xf>
    <xf numFmtId="1" fontId="13" fillId="0" borderId="3" xfId="0" applyNumberFormat="1" applyFont="1" applyBorder="1" applyAlignment="1" applyProtection="1">
      <alignment horizontal="center" vertical="center" wrapText="1"/>
      <protection hidden="1"/>
    </xf>
    <xf numFmtId="2" fontId="13" fillId="0" borderId="1" xfId="0" applyNumberFormat="1" applyFont="1" applyBorder="1" applyAlignment="1" applyProtection="1">
      <alignment horizontal="center" vertical="center" wrapText="1"/>
      <protection hidden="1"/>
    </xf>
    <xf numFmtId="2" fontId="13" fillId="0" borderId="2" xfId="0" applyNumberFormat="1" applyFont="1" applyBorder="1" applyAlignment="1" applyProtection="1">
      <alignment horizontal="center" vertical="center" wrapText="1"/>
      <protection hidden="1"/>
    </xf>
    <xf numFmtId="2" fontId="13" fillId="0" borderId="13" xfId="0" applyNumberFormat="1" applyFont="1" applyBorder="1" applyAlignment="1" applyProtection="1">
      <alignment horizontal="center" vertical="center" wrapText="1"/>
      <protection hidden="1"/>
    </xf>
    <xf numFmtId="1" fontId="13" fillId="0" borderId="14" xfId="0" applyNumberFormat="1" applyFont="1" applyBorder="1" applyAlignment="1" applyProtection="1">
      <alignment horizontal="center" vertical="center" wrapText="1"/>
      <protection hidden="1"/>
    </xf>
    <xf numFmtId="2" fontId="13" fillId="0" borderId="15" xfId="0" applyNumberFormat="1" applyFont="1" applyBorder="1" applyAlignment="1" applyProtection="1">
      <alignment horizontal="center" vertical="center" wrapText="1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 hidden="1"/>
    </xf>
    <xf numFmtId="2" fontId="13" fillId="0" borderId="17" xfId="0" applyNumberFormat="1" applyFont="1" applyBorder="1" applyAlignment="1" applyProtection="1">
      <alignment horizontal="center" vertical="center" wrapText="1"/>
      <protection hidden="1"/>
    </xf>
    <xf numFmtId="1" fontId="13" fillId="0" borderId="18" xfId="0" applyNumberFormat="1" applyFont="1" applyFill="1" applyBorder="1" applyAlignment="1" applyProtection="1">
      <alignment horizontal="center" vertical="center" wrapText="1"/>
      <protection hidden="1"/>
    </xf>
    <xf numFmtId="165" fontId="13" fillId="0" borderId="19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13" xfId="0" applyNumberFormat="1" applyFont="1" applyBorder="1" applyAlignment="1" applyProtection="1">
      <alignment horizontal="center" vertical="center"/>
      <protection hidden="1"/>
    </xf>
    <xf numFmtId="2" fontId="13" fillId="0" borderId="20" xfId="0" applyNumberFormat="1" applyFont="1" applyBorder="1" applyAlignment="1" applyProtection="1">
      <alignment horizontal="center" vertical="center" wrapText="1"/>
      <protection hidden="1"/>
    </xf>
    <xf numFmtId="2" fontId="13" fillId="0" borderId="21" xfId="0" applyNumberFormat="1" applyFont="1" applyBorder="1" applyAlignment="1" applyProtection="1">
      <alignment horizontal="center" vertical="center" wrapText="1"/>
      <protection hidden="1"/>
    </xf>
    <xf numFmtId="1" fontId="13" fillId="0" borderId="10" xfId="0" applyNumberFormat="1" applyFont="1" applyBorder="1" applyAlignment="1" applyProtection="1">
      <alignment horizontal="center" vertical="center"/>
      <protection hidden="1"/>
    </xf>
    <xf numFmtId="1" fontId="13" fillId="0" borderId="3" xfId="0" applyNumberFormat="1" applyFont="1" applyBorder="1" applyAlignment="1" applyProtection="1">
      <alignment horizontal="center" vertical="center"/>
      <protection hidden="1"/>
    </xf>
    <xf numFmtId="2" fontId="13" fillId="0" borderId="22" xfId="0" applyNumberFormat="1" applyFont="1" applyBorder="1" applyAlignment="1" applyProtection="1">
      <alignment horizontal="center" vertical="center" wrapText="1"/>
      <protection hidden="1"/>
    </xf>
    <xf numFmtId="1" fontId="13" fillId="0" borderId="23" xfId="0" applyNumberFormat="1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/>
      <protection hidden="1"/>
    </xf>
    <xf numFmtId="1" fontId="13" fillId="0" borderId="24" xfId="0" applyNumberFormat="1" applyFont="1" applyBorder="1" applyAlignment="1" applyProtection="1">
      <alignment horizontal="center" vertical="center"/>
      <protection hidden="1"/>
    </xf>
    <xf numFmtId="2" fontId="13" fillId="0" borderId="25" xfId="0" applyNumberFormat="1" applyFont="1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/>
      <protection hidden="1"/>
    </xf>
    <xf numFmtId="2" fontId="13" fillId="0" borderId="27" xfId="0" applyNumberFormat="1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2" fontId="13" fillId="0" borderId="29" xfId="0" applyNumberFormat="1" applyFont="1" applyBorder="1" applyAlignment="1" applyProtection="1">
      <alignment horizontal="center" vertical="center" wrapText="1"/>
      <protection hidden="1"/>
    </xf>
    <xf numFmtId="2" fontId="13" fillId="0" borderId="30" xfId="0" applyNumberFormat="1" applyFont="1" applyBorder="1" applyAlignment="1" applyProtection="1">
      <alignment horizontal="center" vertical="center" wrapText="1"/>
      <protection hidden="1"/>
    </xf>
    <xf numFmtId="0" fontId="16" fillId="0" borderId="24" xfId="0" applyFont="1" applyBorder="1" applyAlignment="1" applyProtection="1">
      <alignment horizontal="center" vertical="center" wrapText="1"/>
      <protection hidden="1"/>
    </xf>
    <xf numFmtId="2" fontId="0" fillId="0" borderId="12" xfId="0" applyNumberForma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 wrapText="1"/>
      <protection hidden="1"/>
    </xf>
    <xf numFmtId="2" fontId="0" fillId="0" borderId="13" xfId="0" applyNumberFormat="1" applyBorder="1" applyAlignment="1" applyProtection="1">
      <alignment horizontal="center" vertical="center"/>
      <protection hidden="1"/>
    </xf>
    <xf numFmtId="0" fontId="16" fillId="0" borderId="14" xfId="0" applyFont="1" applyBorder="1" applyAlignment="1" applyProtection="1">
      <alignment horizontal="center" vertical="center" wrapText="1"/>
      <protection hidden="1"/>
    </xf>
    <xf numFmtId="2" fontId="0" fillId="0" borderId="31" xfId="0" applyNumberForma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8" fillId="0" borderId="0" xfId="15" applyNumberFormat="1" applyFill="1" applyBorder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2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0" fontId="0" fillId="0" borderId="0" xfId="0" applyNumberFormat="1" applyAlignment="1">
      <alignment/>
    </xf>
    <xf numFmtId="2" fontId="13" fillId="0" borderId="32" xfId="0" applyNumberFormat="1" applyFont="1" applyBorder="1" applyAlignment="1" applyProtection="1">
      <alignment horizontal="center" vertical="center" wrapText="1"/>
      <protection hidden="1"/>
    </xf>
    <xf numFmtId="2" fontId="13" fillId="0" borderId="33" xfId="0" applyNumberFormat="1" applyFont="1" applyBorder="1" applyAlignment="1" applyProtection="1">
      <alignment horizontal="center" vertical="center" wrapText="1"/>
      <protection hidden="1"/>
    </xf>
    <xf numFmtId="1" fontId="13" fillId="0" borderId="34" xfId="0" applyNumberFormat="1" applyFont="1" applyBorder="1" applyAlignment="1" applyProtection="1">
      <alignment horizontal="center" vertical="center"/>
      <protection hidden="1"/>
    </xf>
    <xf numFmtId="1" fontId="13" fillId="0" borderId="35" xfId="0" applyNumberFormat="1" applyFont="1" applyBorder="1" applyAlignment="1" applyProtection="1">
      <alignment horizontal="center" vertical="center" wrapText="1"/>
      <protection hidden="1"/>
    </xf>
    <xf numFmtId="2" fontId="13" fillId="0" borderId="36" xfId="0" applyNumberFormat="1" applyFont="1" applyBorder="1" applyAlignment="1" applyProtection="1">
      <alignment horizontal="center" vertical="center" wrapText="1"/>
      <protection hidden="1"/>
    </xf>
    <xf numFmtId="2" fontId="13" fillId="0" borderId="37" xfId="0" applyNumberFormat="1" applyFont="1" applyBorder="1" applyAlignment="1" applyProtection="1">
      <alignment horizontal="center" vertical="center" wrapText="1"/>
      <protection hidden="1"/>
    </xf>
    <xf numFmtId="0" fontId="21" fillId="0" borderId="0" xfId="0" applyFont="1" applyAlignment="1">
      <alignment/>
    </xf>
    <xf numFmtId="2" fontId="21" fillId="0" borderId="0" xfId="0" applyNumberFormat="1" applyFont="1" applyAlignment="1">
      <alignment/>
    </xf>
    <xf numFmtId="9" fontId="0" fillId="0" borderId="0" xfId="0" applyNumberFormat="1" applyAlignment="1" applyProtection="1">
      <alignment/>
      <protection hidden="1"/>
    </xf>
    <xf numFmtId="0" fontId="13" fillId="0" borderId="0" xfId="0" applyNumberFormat="1" applyFont="1" applyBorder="1" applyAlignment="1" applyProtection="1">
      <alignment horizontal="center" wrapText="1"/>
      <protection hidden="1"/>
    </xf>
    <xf numFmtId="0" fontId="0" fillId="0" borderId="0" xfId="0" applyNumberFormat="1" applyBorder="1" applyAlignment="1" applyProtection="1">
      <alignment/>
      <protection hidden="1"/>
    </xf>
    <xf numFmtId="0" fontId="0" fillId="0" borderId="38" xfId="0" applyNumberFormat="1" applyBorder="1" applyAlignment="1" applyProtection="1">
      <alignment/>
      <protection hidden="1"/>
    </xf>
    <xf numFmtId="0" fontId="13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NumberFormat="1" applyAlignment="1" applyProtection="1">
      <alignment horizontal="center" vertical="center"/>
      <protection hidden="1"/>
    </xf>
    <xf numFmtId="0" fontId="1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13" fillId="0" borderId="39" xfId="0" applyNumberFormat="1" applyFont="1" applyBorder="1" applyAlignment="1" applyProtection="1">
      <alignment horizontal="center" wrapText="1"/>
      <protection hidden="1"/>
    </xf>
    <xf numFmtId="2" fontId="13" fillId="0" borderId="40" xfId="0" applyNumberFormat="1" applyFont="1" applyBorder="1" applyAlignment="1" applyProtection="1">
      <alignment horizontal="center" vertical="center" wrapText="1"/>
      <protection hidden="1"/>
    </xf>
    <xf numFmtId="0" fontId="0" fillId="0" borderId="41" xfId="0" applyBorder="1" applyAlignment="1" applyProtection="1">
      <alignment/>
      <protection hidden="1"/>
    </xf>
    <xf numFmtId="2" fontId="13" fillId="0" borderId="42" xfId="0" applyNumberFormat="1" applyFont="1" applyBorder="1" applyAlignment="1" applyProtection="1">
      <alignment horizontal="center" vertical="center" wrapText="1"/>
      <protection hidden="1"/>
    </xf>
    <xf numFmtId="2" fontId="13" fillId="0" borderId="43" xfId="0" applyNumberFormat="1" applyFont="1" applyBorder="1" applyAlignment="1" applyProtection="1">
      <alignment horizontal="center" vertical="center" wrapText="1"/>
      <protection hidden="1"/>
    </xf>
    <xf numFmtId="2" fontId="13" fillId="0" borderId="44" xfId="0" applyNumberFormat="1" applyFont="1" applyBorder="1" applyAlignment="1" applyProtection="1">
      <alignment horizontal="center" vertical="center" wrapText="1"/>
      <protection hidden="1"/>
    </xf>
    <xf numFmtId="1" fontId="13" fillId="0" borderId="45" xfId="0" applyNumberFormat="1" applyFont="1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166" fontId="0" fillId="0" borderId="0" xfId="0" applyNumberFormat="1" applyBorder="1" applyAlignment="1" applyProtection="1">
      <alignment/>
      <protection hidden="1"/>
    </xf>
    <xf numFmtId="0" fontId="0" fillId="0" borderId="0" xfId="0" applyFont="1" applyBorder="1" applyAlignment="1" applyProtection="1">
      <alignment wrapText="1"/>
      <protection hidden="1"/>
    </xf>
    <xf numFmtId="165" fontId="13" fillId="0" borderId="2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47" xfId="0" applyFont="1" applyBorder="1" applyAlignment="1" applyProtection="1">
      <alignment wrapText="1"/>
      <protection hidden="1"/>
    </xf>
    <xf numFmtId="164" fontId="0" fillId="0" borderId="0" xfId="0" applyNumberFormat="1" applyFont="1" applyBorder="1" applyAlignment="1" applyProtection="1">
      <alignment wrapText="1"/>
      <protection hidden="1"/>
    </xf>
    <xf numFmtId="0" fontId="13" fillId="0" borderId="0" xfId="0" applyNumberFormat="1" applyFont="1" applyFill="1" applyBorder="1" applyAlignment="1" applyProtection="1">
      <alignment horizontal="center" wrapText="1"/>
      <protection hidden="1"/>
    </xf>
    <xf numFmtId="2" fontId="13" fillId="0" borderId="48" xfId="0" applyNumberFormat="1" applyFont="1" applyBorder="1" applyAlignment="1" applyProtection="1">
      <alignment horizontal="center" vertical="center" wrapText="1"/>
      <protection hidden="1"/>
    </xf>
    <xf numFmtId="2" fontId="13" fillId="0" borderId="49" xfId="0" applyNumberFormat="1" applyFont="1" applyBorder="1" applyAlignment="1" applyProtection="1">
      <alignment horizontal="center" vertical="center" wrapText="1"/>
      <protection hidden="1"/>
    </xf>
    <xf numFmtId="165" fontId="13" fillId="0" borderId="17" xfId="0" applyNumberFormat="1" applyFont="1" applyBorder="1" applyAlignment="1" applyProtection="1">
      <alignment horizontal="center" vertical="center" wrapText="1"/>
      <protection hidden="1"/>
    </xf>
    <xf numFmtId="0" fontId="13" fillId="0" borderId="2" xfId="0" applyNumberFormat="1" applyFont="1" applyBorder="1" applyAlignment="1" applyProtection="1">
      <alignment horizontal="center" vertical="center" wrapText="1"/>
      <protection hidden="1"/>
    </xf>
    <xf numFmtId="165" fontId="13" fillId="0" borderId="0" xfId="0" applyNumberFormat="1" applyFont="1" applyBorder="1" applyAlignment="1" applyProtection="1">
      <alignment horizontal="center" vertical="center" wrapText="1"/>
      <protection hidden="1"/>
    </xf>
    <xf numFmtId="165" fontId="13" fillId="0" borderId="15" xfId="0" applyNumberFormat="1" applyFont="1" applyBorder="1" applyAlignment="1" applyProtection="1">
      <alignment horizontal="center" vertical="center" wrapText="1"/>
      <protection hidden="1"/>
    </xf>
    <xf numFmtId="165" fontId="13" fillId="0" borderId="50" xfId="0" applyNumberFormat="1" applyFont="1" applyBorder="1" applyAlignment="1" applyProtection="1">
      <alignment horizontal="center" vertical="center" wrapText="1"/>
      <protection hidden="1"/>
    </xf>
    <xf numFmtId="165" fontId="13" fillId="0" borderId="51" xfId="0" applyNumberFormat="1" applyFont="1" applyBorder="1" applyAlignment="1" applyProtection="1">
      <alignment horizontal="center" vertical="center" wrapText="1"/>
      <protection hidden="1"/>
    </xf>
    <xf numFmtId="165" fontId="13" fillId="0" borderId="21" xfId="0" applyNumberFormat="1" applyFont="1" applyBorder="1" applyAlignment="1" applyProtection="1">
      <alignment horizontal="center" vertical="center" wrapText="1"/>
      <protection hidden="1"/>
    </xf>
    <xf numFmtId="165" fontId="13" fillId="0" borderId="52" xfId="0" applyNumberFormat="1" applyFont="1" applyBorder="1" applyAlignment="1" applyProtection="1">
      <alignment horizontal="center" vertical="center" wrapText="1"/>
      <protection hidden="1"/>
    </xf>
    <xf numFmtId="165" fontId="13" fillId="0" borderId="53" xfId="0" applyNumberFormat="1" applyFont="1" applyBorder="1" applyAlignment="1" applyProtection="1">
      <alignment horizontal="center" vertical="center" wrapText="1"/>
      <protection hidden="1"/>
    </xf>
    <xf numFmtId="165" fontId="16" fillId="0" borderId="21" xfId="0" applyNumberFormat="1" applyFont="1" applyBorder="1" applyAlignment="1" applyProtection="1">
      <alignment horizontal="center" vertical="center" wrapText="1"/>
      <protection hidden="1"/>
    </xf>
    <xf numFmtId="165" fontId="16" fillId="0" borderId="2" xfId="0" applyNumberFormat="1" applyFont="1" applyBorder="1" applyAlignment="1" applyProtection="1">
      <alignment horizontal="center" vertical="center" wrapText="1"/>
      <protection hidden="1"/>
    </xf>
    <xf numFmtId="165" fontId="16" fillId="0" borderId="15" xfId="0" applyNumberFormat="1" applyFont="1" applyBorder="1" applyAlignment="1" applyProtection="1">
      <alignment horizontal="center" vertical="center" wrapText="1"/>
      <protection hidden="1"/>
    </xf>
    <xf numFmtId="2" fontId="13" fillId="0" borderId="24" xfId="0" applyNumberFormat="1" applyFont="1" applyBorder="1" applyAlignment="1" applyProtection="1">
      <alignment horizontal="center" vertical="center" wrapText="1"/>
      <protection hidden="1"/>
    </xf>
    <xf numFmtId="2" fontId="13" fillId="0" borderId="3" xfId="0" applyNumberFormat="1" applyFont="1" applyBorder="1" applyAlignment="1" applyProtection="1">
      <alignment horizontal="center" vertical="center" wrapText="1"/>
      <protection hidden="1"/>
    </xf>
    <xf numFmtId="2" fontId="13" fillId="0" borderId="14" xfId="0" applyNumberFormat="1" applyFont="1" applyBorder="1" applyAlignment="1" applyProtection="1">
      <alignment horizontal="center" vertical="center" wrapText="1"/>
      <protection hidden="1"/>
    </xf>
    <xf numFmtId="2" fontId="13" fillId="0" borderId="10" xfId="0" applyNumberFormat="1" applyFont="1" applyBorder="1" applyAlignment="1" applyProtection="1">
      <alignment horizontal="center" vertical="center" wrapText="1"/>
      <protection hidden="1"/>
    </xf>
    <xf numFmtId="2" fontId="13" fillId="0" borderId="54" xfId="0" applyNumberFormat="1" applyFont="1" applyBorder="1" applyAlignment="1" applyProtection="1">
      <alignment horizontal="center" vertical="center" wrapText="1"/>
      <protection hidden="1"/>
    </xf>
    <xf numFmtId="2" fontId="13" fillId="0" borderId="55" xfId="0" applyNumberFormat="1" applyFont="1" applyBorder="1" applyAlignment="1" applyProtection="1">
      <alignment horizontal="center" vertical="center" wrapText="1"/>
      <protection hidden="1"/>
    </xf>
    <xf numFmtId="2" fontId="13" fillId="0" borderId="56" xfId="0" applyNumberFormat="1" applyFont="1" applyBorder="1" applyAlignment="1" applyProtection="1">
      <alignment horizontal="center" vertical="center" wrapText="1"/>
      <protection hidden="1"/>
    </xf>
    <xf numFmtId="2" fontId="13" fillId="0" borderId="57" xfId="0" applyNumberFormat="1" applyFont="1" applyBorder="1" applyAlignment="1" applyProtection="1">
      <alignment horizontal="center" vertical="center" wrapText="1"/>
      <protection hidden="1"/>
    </xf>
    <xf numFmtId="2" fontId="13" fillId="0" borderId="58" xfId="0" applyNumberFormat="1" applyFont="1" applyBorder="1" applyAlignment="1" applyProtection="1">
      <alignment horizontal="center" vertical="center" wrapText="1"/>
      <protection hidden="1"/>
    </xf>
    <xf numFmtId="2" fontId="13" fillId="0" borderId="59" xfId="0" applyNumberFormat="1" applyFont="1" applyBorder="1" applyAlignment="1" applyProtection="1">
      <alignment horizontal="center" vertical="center" wrapText="1"/>
      <protection hidden="1"/>
    </xf>
    <xf numFmtId="2" fontId="13" fillId="0" borderId="60" xfId="0" applyNumberFormat="1" applyFont="1" applyBorder="1" applyAlignment="1" applyProtection="1">
      <alignment horizontal="center" vertical="center" wrapText="1"/>
      <protection hidden="1"/>
    </xf>
    <xf numFmtId="1" fontId="13" fillId="0" borderId="48" xfId="0" applyNumberFormat="1" applyFont="1" applyBorder="1" applyAlignment="1" applyProtection="1">
      <alignment horizontal="center" vertical="center" wrapText="1"/>
      <protection hidden="1"/>
    </xf>
    <xf numFmtId="165" fontId="13" fillId="0" borderId="8" xfId="0" applyNumberFormat="1" applyFont="1" applyBorder="1" applyAlignment="1" applyProtection="1">
      <alignment horizontal="center" vertical="center" wrapText="1"/>
      <protection hidden="1"/>
    </xf>
    <xf numFmtId="2" fontId="13" fillId="0" borderId="61" xfId="0" applyNumberFormat="1" applyFont="1" applyBorder="1" applyAlignment="1" applyProtection="1">
      <alignment horizontal="center" vertical="center" wrapText="1"/>
      <protection hidden="1"/>
    </xf>
    <xf numFmtId="2" fontId="13" fillId="0" borderId="18" xfId="0" applyNumberFormat="1" applyFont="1" applyBorder="1" applyAlignment="1" applyProtection="1">
      <alignment horizontal="center" vertical="center" wrapText="1"/>
      <protection hidden="1"/>
    </xf>
    <xf numFmtId="0" fontId="13" fillId="0" borderId="21" xfId="0" applyNumberFormat="1" applyFont="1" applyBorder="1" applyAlignment="1" applyProtection="1">
      <alignment horizontal="center" vertical="center" wrapText="1"/>
      <protection hidden="1"/>
    </xf>
    <xf numFmtId="165" fontId="13" fillId="0" borderId="49" xfId="0" applyNumberFormat="1" applyFont="1" applyBorder="1" applyAlignment="1" applyProtection="1">
      <alignment horizontal="center" vertical="center" wrapText="1"/>
      <protection hidden="1"/>
    </xf>
    <xf numFmtId="2" fontId="13" fillId="0" borderId="62" xfId="0" applyNumberFormat="1" applyFont="1" applyBorder="1" applyAlignment="1" applyProtection="1">
      <alignment horizontal="center" vertical="center" wrapText="1"/>
      <protection hidden="1"/>
    </xf>
    <xf numFmtId="2" fontId="13" fillId="0" borderId="63" xfId="0" applyNumberFormat="1" applyFont="1" applyBorder="1" applyAlignment="1" applyProtection="1">
      <alignment horizontal="center" vertical="center" wrapText="1"/>
      <protection hidden="1"/>
    </xf>
    <xf numFmtId="2" fontId="13" fillId="0" borderId="64" xfId="0" applyNumberFormat="1" applyFont="1" applyBorder="1" applyAlignment="1" applyProtection="1">
      <alignment horizontal="center" vertical="center" wrapText="1"/>
      <protection hidden="1"/>
    </xf>
    <xf numFmtId="2" fontId="13" fillId="0" borderId="65" xfId="0" applyNumberFormat="1" applyFont="1" applyBorder="1" applyAlignment="1" applyProtection="1">
      <alignment horizontal="center" vertical="center" wrapText="1"/>
      <protection hidden="1"/>
    </xf>
    <xf numFmtId="2" fontId="13" fillId="0" borderId="66" xfId="0" applyNumberFormat="1" applyFont="1" applyBorder="1" applyAlignment="1" applyProtection="1">
      <alignment horizontal="center" vertical="center" wrapText="1"/>
      <protection hidden="1"/>
    </xf>
    <xf numFmtId="2" fontId="13" fillId="0" borderId="67" xfId="0" applyNumberFormat="1" applyFont="1" applyBorder="1" applyAlignment="1" applyProtection="1">
      <alignment horizontal="center" vertical="center" wrapText="1"/>
      <protection hidden="1"/>
    </xf>
    <xf numFmtId="2" fontId="13" fillId="0" borderId="68" xfId="0" applyNumberFormat="1" applyFont="1" applyBorder="1" applyAlignment="1" applyProtection="1">
      <alignment horizontal="center" vertical="center" wrapText="1"/>
      <protection hidden="1"/>
    </xf>
    <xf numFmtId="2" fontId="13" fillId="0" borderId="69" xfId="0" applyNumberFormat="1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/>
      <protection hidden="1"/>
    </xf>
    <xf numFmtId="0" fontId="0" fillId="0" borderId="70" xfId="0" applyBorder="1" applyAlignment="1" applyProtection="1">
      <alignment/>
      <protection hidden="1"/>
    </xf>
    <xf numFmtId="0" fontId="0" fillId="0" borderId="71" xfId="0" applyBorder="1" applyAlignment="1" applyProtection="1">
      <alignment/>
      <protection hidden="1"/>
    </xf>
    <xf numFmtId="0" fontId="0" fillId="0" borderId="72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4" fillId="0" borderId="73" xfId="0" applyFont="1" applyBorder="1" applyAlignment="1" applyProtection="1">
      <alignment horizontal="center" vertical="center" wrapText="1"/>
      <protection hidden="1"/>
    </xf>
    <xf numFmtId="0" fontId="14" fillId="0" borderId="74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61</xdr:row>
      <xdr:rowOff>0</xdr:rowOff>
    </xdr:from>
    <xdr:to>
      <xdr:col>1</xdr:col>
      <xdr:colOff>714375</xdr:colOff>
      <xdr:row>63</xdr:row>
      <xdr:rowOff>28575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8134350"/>
          <a:ext cx="63817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</xdr:colOff>
      <xdr:row>28</xdr:row>
      <xdr:rowOff>95250</xdr:rowOff>
    </xdr:from>
    <xdr:to>
      <xdr:col>2</xdr:col>
      <xdr:colOff>0</xdr:colOff>
      <xdr:row>33</xdr:row>
      <xdr:rowOff>85725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2333625"/>
          <a:ext cx="7620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152400</xdr:colOff>
      <xdr:row>46</xdr:row>
      <xdr:rowOff>47625</xdr:rowOff>
    </xdr:from>
    <xdr:to>
      <xdr:col>1</xdr:col>
      <xdr:colOff>723900</xdr:colOff>
      <xdr:row>51</xdr:row>
      <xdr:rowOff>76200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" y="5543550"/>
          <a:ext cx="5715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114300</xdr:colOff>
      <xdr:row>68</xdr:row>
      <xdr:rowOff>161925</xdr:rowOff>
    </xdr:from>
    <xdr:to>
      <xdr:col>1</xdr:col>
      <xdr:colOff>676275</xdr:colOff>
      <xdr:row>71</xdr:row>
      <xdr:rowOff>57150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9401175"/>
          <a:ext cx="55245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67</xdr:row>
      <xdr:rowOff>19050</xdr:rowOff>
    </xdr:from>
    <xdr:to>
      <xdr:col>1</xdr:col>
      <xdr:colOff>714375</xdr:colOff>
      <xdr:row>67</xdr:row>
      <xdr:rowOff>523875</xdr:rowOff>
    </xdr:to>
    <xdr:pic>
      <xdr:nvPicPr>
        <xdr:cNvPr id="5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4800" y="8696325"/>
          <a:ext cx="666750" cy="50482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tabSelected="1" workbookViewId="0" topLeftCell="A7">
      <selection activeCell="O38" sqref="O38"/>
    </sheetView>
  </sheetViews>
  <sheetFormatPr defaultColWidth="9.00390625" defaultRowHeight="12.75"/>
  <cols>
    <col min="1" max="1" width="3.25390625" style="1" customWidth="1"/>
    <col min="2" max="2" width="10.25390625" style="1" customWidth="1"/>
    <col min="3" max="3" width="11.375" style="1" customWidth="1"/>
    <col min="4" max="4" width="10.875" style="1" customWidth="1"/>
    <col min="5" max="5" width="8.75390625" style="1" customWidth="1"/>
    <col min="6" max="6" width="16.875" style="1" customWidth="1"/>
    <col min="7" max="7" width="25.00390625" style="1" customWidth="1"/>
    <col min="8" max="8" width="14.625" style="1" customWidth="1"/>
    <col min="9" max="9" width="11.00390625" style="1" customWidth="1"/>
    <col min="10" max="10" width="9.00390625" style="1" customWidth="1"/>
    <col min="11" max="11" width="12.625" style="2" customWidth="1"/>
    <col min="12" max="16384" width="9.00390625" style="1" customWidth="1"/>
  </cols>
  <sheetData>
    <row r="1" ht="35.25" hidden="1">
      <c r="G1" s="3" t="s">
        <v>0</v>
      </c>
    </row>
    <row r="2" ht="15.75" hidden="1">
      <c r="G2" s="4" t="s">
        <v>1</v>
      </c>
    </row>
    <row r="3" spans="7:8" ht="15" hidden="1">
      <c r="G3" s="5" t="s">
        <v>2</v>
      </c>
      <c r="H3" s="6"/>
    </row>
    <row r="4" ht="12.75" customHeight="1" hidden="1">
      <c r="G4" s="7" t="s">
        <v>3</v>
      </c>
    </row>
    <row r="5" ht="15" hidden="1">
      <c r="G5" s="7" t="s">
        <v>4</v>
      </c>
    </row>
    <row r="6" ht="12.75" hidden="1"/>
    <row r="7" spans="2:8" ht="15.75">
      <c r="B7" s="154"/>
      <c r="C7" s="154"/>
      <c r="D7" s="154"/>
      <c r="E7" s="154"/>
      <c r="F7" s="154"/>
      <c r="G7" s="154"/>
      <c r="H7" s="154"/>
    </row>
    <row r="8" spans="2:8" ht="12.75">
      <c r="B8" s="155" t="s">
        <v>5</v>
      </c>
      <c r="C8" s="155"/>
      <c r="D8" s="155"/>
      <c r="E8" s="155"/>
      <c r="F8" s="155"/>
      <c r="G8" s="155"/>
      <c r="H8" s="155"/>
    </row>
    <row r="9" spans="3:11" ht="18">
      <c r="C9" s="156" t="s">
        <v>6</v>
      </c>
      <c r="D9" s="156"/>
      <c r="E9" s="156"/>
      <c r="F9" s="156"/>
      <c r="G9" s="156"/>
      <c r="H9" s="156"/>
      <c r="K9" s="8"/>
    </row>
    <row r="10" spans="2:8" ht="12.75" customHeight="1">
      <c r="B10" s="9"/>
      <c r="C10" s="157" t="s">
        <v>54</v>
      </c>
      <c r="D10" s="157"/>
      <c r="E10" s="157"/>
      <c r="F10" s="157"/>
      <c r="G10" s="157"/>
      <c r="H10" s="157"/>
    </row>
    <row r="11" spans="1:11" ht="18.75">
      <c r="A11" s="151"/>
      <c r="B11" s="151"/>
      <c r="C11" s="151"/>
      <c r="D11" s="151"/>
      <c r="E11" s="151"/>
      <c r="F11" s="151"/>
      <c r="G11" s="151"/>
      <c r="H11" s="151"/>
      <c r="I11" s="84"/>
      <c r="K11" s="10"/>
    </row>
    <row r="12" spans="3:12" ht="15.75" customHeight="1" thickBot="1">
      <c r="C12" s="11" t="s">
        <v>7</v>
      </c>
      <c r="D12" s="11"/>
      <c r="E12" s="11"/>
      <c r="F12" s="11"/>
      <c r="J12" s="12">
        <v>58.5</v>
      </c>
      <c r="K12" s="11" t="s">
        <v>8</v>
      </c>
      <c r="L12" s="2"/>
    </row>
    <row r="13" spans="3:8" ht="12.75" customHeight="1" hidden="1">
      <c r="C13" s="152" t="s">
        <v>9</v>
      </c>
      <c r="D13" s="152"/>
      <c r="E13" s="152"/>
      <c r="F13" s="152"/>
      <c r="G13" s="152"/>
      <c r="H13" s="152"/>
    </row>
    <row r="14" spans="3:8" ht="12.75" customHeight="1" hidden="1">
      <c r="C14" s="152"/>
      <c r="D14" s="152"/>
      <c r="E14" s="152"/>
      <c r="F14" s="152"/>
      <c r="G14" s="152"/>
      <c r="H14" s="152"/>
    </row>
    <row r="15" spans="3:10" ht="38.25" hidden="1">
      <c r="C15" s="13" t="s">
        <v>10</v>
      </c>
      <c r="D15" s="13" t="s">
        <v>11</v>
      </c>
      <c r="E15" s="13"/>
      <c r="F15" s="13" t="s">
        <v>12</v>
      </c>
      <c r="G15" s="14" t="s">
        <v>13</v>
      </c>
      <c r="H15" s="13" t="s">
        <v>14</v>
      </c>
      <c r="I15" s="15"/>
      <c r="J15" s="15"/>
    </row>
    <row r="16" spans="3:11" ht="12.75" hidden="1">
      <c r="C16" s="16" t="s">
        <v>15</v>
      </c>
      <c r="D16" s="17">
        <v>0.7</v>
      </c>
      <c r="E16" s="17"/>
      <c r="F16" s="18">
        <f aca="true" t="shared" si="0" ref="F16:F23">H16*1.08</f>
        <v>68.10804</v>
      </c>
      <c r="G16" s="19">
        <f aca="true" t="shared" si="1" ref="G16:G23">H16*1.04</f>
        <v>65.58552</v>
      </c>
      <c r="H16" s="20">
        <f>K16*J12</f>
        <v>63.063</v>
      </c>
      <c r="I16" s="21"/>
      <c r="J16" s="21"/>
      <c r="K16" s="22">
        <v>1.078</v>
      </c>
    </row>
    <row r="17" spans="3:11" ht="12.75" hidden="1">
      <c r="C17" s="16" t="s">
        <v>15</v>
      </c>
      <c r="D17" s="17">
        <v>0.8</v>
      </c>
      <c r="E17" s="17"/>
      <c r="F17" s="18">
        <f t="shared" si="0"/>
        <v>93.00096</v>
      </c>
      <c r="G17" s="19">
        <f t="shared" si="1"/>
        <v>89.55648</v>
      </c>
      <c r="H17" s="20">
        <f>K17*J12</f>
        <v>86.112</v>
      </c>
      <c r="I17" s="21"/>
      <c r="J17" s="21"/>
      <c r="K17" s="22">
        <v>1.472</v>
      </c>
    </row>
    <row r="18" spans="3:11" ht="12.75" hidden="1">
      <c r="C18" s="16" t="s">
        <v>15</v>
      </c>
      <c r="D18" s="17">
        <v>0.9</v>
      </c>
      <c r="E18" s="17"/>
      <c r="F18" s="18">
        <f t="shared" si="0"/>
        <v>104.62608000000002</v>
      </c>
      <c r="G18" s="19">
        <f t="shared" si="1"/>
        <v>100.75104</v>
      </c>
      <c r="H18" s="20">
        <f>K18*J12</f>
        <v>96.876</v>
      </c>
      <c r="I18" s="21"/>
      <c r="J18" s="21"/>
      <c r="K18" s="22">
        <v>1.6560000000000001</v>
      </c>
    </row>
    <row r="19" spans="3:11" ht="12.75" hidden="1">
      <c r="C19" s="16" t="s">
        <v>15</v>
      </c>
      <c r="D19" s="18">
        <v>1</v>
      </c>
      <c r="E19" s="18"/>
      <c r="F19" s="18">
        <f t="shared" si="0"/>
        <v>116.25120000000001</v>
      </c>
      <c r="G19" s="19">
        <f t="shared" si="1"/>
        <v>111.9456</v>
      </c>
      <c r="H19" s="20">
        <f>K19*J12</f>
        <v>107.64</v>
      </c>
      <c r="I19" s="21"/>
      <c r="J19" s="21"/>
      <c r="K19" s="22">
        <v>1.84</v>
      </c>
    </row>
    <row r="20" spans="3:11" ht="12.75" hidden="1">
      <c r="C20" s="16" t="s">
        <v>16</v>
      </c>
      <c r="D20" s="17">
        <v>0.7</v>
      </c>
      <c r="E20" s="17"/>
      <c r="F20" s="18">
        <f t="shared" si="0"/>
        <v>107.59554000000001</v>
      </c>
      <c r="G20" s="19">
        <f t="shared" si="1"/>
        <v>103.61052000000001</v>
      </c>
      <c r="H20" s="20">
        <f>K20*J12</f>
        <v>99.6255</v>
      </c>
      <c r="I20" s="21"/>
      <c r="J20" s="21"/>
      <c r="K20" s="22">
        <v>1.703</v>
      </c>
    </row>
    <row r="21" spans="3:11" ht="12.75" hidden="1">
      <c r="C21" s="16" t="s">
        <v>16</v>
      </c>
      <c r="D21" s="17">
        <v>0.8</v>
      </c>
      <c r="E21" s="17"/>
      <c r="F21" s="18">
        <f t="shared" si="0"/>
        <v>123.01146000000001</v>
      </c>
      <c r="G21" s="19">
        <f t="shared" si="1"/>
        <v>118.45548000000001</v>
      </c>
      <c r="H21" s="20">
        <f>K21*J12</f>
        <v>113.8995</v>
      </c>
      <c r="I21" s="21"/>
      <c r="J21" s="21"/>
      <c r="K21" s="22">
        <v>1.947</v>
      </c>
    </row>
    <row r="22" spans="3:11" ht="12.75" hidden="1">
      <c r="C22" s="16" t="s">
        <v>16</v>
      </c>
      <c r="D22" s="17">
        <v>0.9</v>
      </c>
      <c r="E22" s="17"/>
      <c r="F22" s="18">
        <f t="shared" si="0"/>
        <v>138.3642</v>
      </c>
      <c r="G22" s="19">
        <f t="shared" si="1"/>
        <v>133.23960000000002</v>
      </c>
      <c r="H22" s="20">
        <f>K22*J12</f>
        <v>128.115</v>
      </c>
      <c r="I22" s="21"/>
      <c r="J22" s="21"/>
      <c r="K22" s="22">
        <v>2.19</v>
      </c>
    </row>
    <row r="23" spans="3:11" ht="12.75" hidden="1">
      <c r="C23" s="16" t="s">
        <v>16</v>
      </c>
      <c r="D23" s="17">
        <v>1</v>
      </c>
      <c r="E23" s="17"/>
      <c r="F23" s="18">
        <f t="shared" si="0"/>
        <v>153.90648000000002</v>
      </c>
      <c r="G23" s="19">
        <f t="shared" si="1"/>
        <v>148.20624</v>
      </c>
      <c r="H23" s="20">
        <f>K23*J12</f>
        <v>142.506</v>
      </c>
      <c r="I23" s="21"/>
      <c r="J23" s="21"/>
      <c r="K23" s="22">
        <v>2.436</v>
      </c>
    </row>
    <row r="24" spans="3:10" ht="12.75" customHeight="1" hidden="1">
      <c r="C24" s="153" t="s">
        <v>17</v>
      </c>
      <c r="D24" s="153"/>
      <c r="E24" s="153"/>
      <c r="F24" s="153"/>
      <c r="G24" s="153"/>
      <c r="H24" s="153"/>
      <c r="I24" s="15"/>
      <c r="J24" s="15"/>
    </row>
    <row r="25" spans="2:12" ht="39.75" thickBot="1" thickTop="1">
      <c r="B25" s="23" t="s">
        <v>18</v>
      </c>
      <c r="C25" s="24" t="s">
        <v>10</v>
      </c>
      <c r="D25" s="25" t="s">
        <v>11</v>
      </c>
      <c r="E25" s="25" t="s">
        <v>53</v>
      </c>
      <c r="F25" s="26" t="s">
        <v>19</v>
      </c>
      <c r="G25" s="27" t="s">
        <v>20</v>
      </c>
      <c r="H25" s="28" t="s">
        <v>14</v>
      </c>
      <c r="I25" s="15"/>
      <c r="J25" s="29" t="s">
        <v>21</v>
      </c>
      <c r="K25" s="105" t="s">
        <v>52</v>
      </c>
      <c r="L25" s="91"/>
    </row>
    <row r="26" spans="2:12" ht="14.25" thickBot="1" thickTop="1">
      <c r="B26" s="146"/>
      <c r="C26" s="30" t="s">
        <v>22</v>
      </c>
      <c r="D26" s="133">
        <v>1</v>
      </c>
      <c r="E26" s="134">
        <f>K26</f>
        <v>1.4914239999999999</v>
      </c>
      <c r="F26" s="135">
        <f>H26*1.15</f>
        <v>100.33554959999998</v>
      </c>
      <c r="G26" s="142">
        <f>H26*1.08</f>
        <v>94.22816832</v>
      </c>
      <c r="H26" s="141">
        <f>K26*J12</f>
        <v>87.24830399999999</v>
      </c>
      <c r="I26" s="85"/>
      <c r="J26" s="88">
        <v>0.19</v>
      </c>
      <c r="K26" s="85">
        <v>1.4914239999999999</v>
      </c>
      <c r="L26" s="33"/>
    </row>
    <row r="27" spans="2:12" ht="14.25" thickBot="1" thickTop="1">
      <c r="B27" s="146"/>
      <c r="C27" s="132" t="s">
        <v>22</v>
      </c>
      <c r="D27" s="137">
        <v>1.2</v>
      </c>
      <c r="E27" s="108">
        <f aca="true" t="shared" si="2" ref="E27:E76">K27</f>
        <v>1.789344</v>
      </c>
      <c r="F27" s="108">
        <f>H27*1.15</f>
        <v>120.3781176</v>
      </c>
      <c r="G27" s="108">
        <f>H27*1.08</f>
        <v>113.05075392</v>
      </c>
      <c r="H27" s="45">
        <f>K27*J12</f>
        <v>104.676624</v>
      </c>
      <c r="I27" s="85"/>
      <c r="J27" s="88">
        <v>0.19</v>
      </c>
      <c r="K27" s="85">
        <v>1.789344</v>
      </c>
      <c r="L27" s="33"/>
    </row>
    <row r="28" spans="2:11" ht="14.25" thickBot="1" thickTop="1">
      <c r="B28" s="146"/>
      <c r="C28" s="132" t="s">
        <v>22</v>
      </c>
      <c r="D28" s="137">
        <v>1.5</v>
      </c>
      <c r="E28" s="108">
        <f t="shared" si="2"/>
        <v>2.236224</v>
      </c>
      <c r="F28" s="108">
        <f aca="true" t="shared" si="3" ref="F28:F57">H28*1.15</f>
        <v>150.4419696</v>
      </c>
      <c r="G28" s="108">
        <f aca="true" t="shared" si="4" ref="G28:G57">H28*1.08</f>
        <v>141.28463232000001</v>
      </c>
      <c r="H28" s="45">
        <f>K28*J12</f>
        <v>130.819104</v>
      </c>
      <c r="I28" s="85"/>
      <c r="J28" s="88">
        <v>0.19</v>
      </c>
      <c r="K28" s="85">
        <v>2.236224</v>
      </c>
    </row>
    <row r="29" spans="2:12" ht="14.25" thickBot="1" thickTop="1">
      <c r="B29" s="146"/>
      <c r="C29" s="132" t="s">
        <v>22</v>
      </c>
      <c r="D29" s="137">
        <v>2</v>
      </c>
      <c r="E29" s="108">
        <f t="shared" si="2"/>
        <v>2.9828479999999997</v>
      </c>
      <c r="F29" s="108">
        <f t="shared" si="3"/>
        <v>200.67109919999996</v>
      </c>
      <c r="G29" s="108">
        <f t="shared" si="4"/>
        <v>188.45633664</v>
      </c>
      <c r="H29" s="45">
        <f>K29*J12</f>
        <v>174.49660799999998</v>
      </c>
      <c r="I29" s="85"/>
      <c r="J29" s="88">
        <v>0.19</v>
      </c>
      <c r="K29" s="85">
        <v>2.9828479999999997</v>
      </c>
      <c r="L29" s="33"/>
    </row>
    <row r="30" spans="2:12" ht="14.25" thickBot="1" thickTop="1">
      <c r="B30" s="146"/>
      <c r="C30" s="132" t="s">
        <v>22</v>
      </c>
      <c r="D30" s="137">
        <v>3</v>
      </c>
      <c r="E30" s="108">
        <f t="shared" si="2"/>
        <v>4.474272</v>
      </c>
      <c r="F30" s="108">
        <f t="shared" si="3"/>
        <v>301.0066488</v>
      </c>
      <c r="G30" s="108">
        <f t="shared" si="4"/>
        <v>282.68450496</v>
      </c>
      <c r="H30" s="45">
        <f>K30*J12</f>
        <v>261.744912</v>
      </c>
      <c r="I30" s="85"/>
      <c r="J30" s="88">
        <v>0.19</v>
      </c>
      <c r="K30" s="85">
        <v>4.474272</v>
      </c>
      <c r="L30" s="33"/>
    </row>
    <row r="31" spans="2:12" ht="14.25" thickBot="1" thickTop="1">
      <c r="B31" s="146"/>
      <c r="C31" s="132" t="s">
        <v>23</v>
      </c>
      <c r="D31" s="137">
        <v>1</v>
      </c>
      <c r="E31" s="108">
        <f t="shared" si="2"/>
        <v>1.8211072</v>
      </c>
      <c r="F31" s="108">
        <f t="shared" si="3"/>
        <v>122.51498687999998</v>
      </c>
      <c r="G31" s="108">
        <f t="shared" si="4"/>
        <v>115.057552896</v>
      </c>
      <c r="H31" s="138">
        <f>K31*J12</f>
        <v>106.5347712</v>
      </c>
      <c r="I31" s="85"/>
      <c r="J31" s="88">
        <v>0.232</v>
      </c>
      <c r="K31" s="85">
        <v>1.8211072</v>
      </c>
      <c r="L31" s="33"/>
    </row>
    <row r="32" spans="2:12" ht="14.25" thickBot="1" thickTop="1">
      <c r="B32" s="146"/>
      <c r="C32" s="132" t="s">
        <v>23</v>
      </c>
      <c r="D32" s="137">
        <v>1.2</v>
      </c>
      <c r="E32" s="108">
        <f t="shared" si="2"/>
        <v>2.1848832000000002</v>
      </c>
      <c r="F32" s="108">
        <f t="shared" si="3"/>
        <v>146.98801728</v>
      </c>
      <c r="G32" s="108">
        <f t="shared" si="4"/>
        <v>138.04092057600002</v>
      </c>
      <c r="H32" s="140">
        <f>K32*J12</f>
        <v>127.81566720000002</v>
      </c>
      <c r="I32" s="92"/>
      <c r="J32" s="88">
        <v>0.232</v>
      </c>
      <c r="K32" s="85">
        <v>2.1848832000000002</v>
      </c>
      <c r="L32" s="33"/>
    </row>
    <row r="33" spans="2:11" ht="14.25" thickBot="1" thickTop="1">
      <c r="B33" s="146"/>
      <c r="C33" s="132" t="s">
        <v>23</v>
      </c>
      <c r="D33" s="137">
        <v>1.5</v>
      </c>
      <c r="E33" s="108">
        <f t="shared" si="2"/>
        <v>2.7305472</v>
      </c>
      <c r="F33" s="108">
        <f t="shared" si="3"/>
        <v>183.69756288</v>
      </c>
      <c r="G33" s="108">
        <f t="shared" si="4"/>
        <v>172.515972096</v>
      </c>
      <c r="H33" s="139">
        <f>K33*J12</f>
        <v>159.7370112</v>
      </c>
      <c r="I33" s="85"/>
      <c r="J33" s="88">
        <v>0.232</v>
      </c>
      <c r="K33" s="85">
        <v>2.7305472</v>
      </c>
    </row>
    <row r="34" spans="2:12" ht="14.25" thickBot="1" thickTop="1">
      <c r="B34" s="146"/>
      <c r="C34" s="132" t="s">
        <v>23</v>
      </c>
      <c r="D34" s="137">
        <v>2</v>
      </c>
      <c r="E34" s="108">
        <f t="shared" si="2"/>
        <v>3.6422144</v>
      </c>
      <c r="F34" s="108">
        <f t="shared" si="3"/>
        <v>245.02997375999996</v>
      </c>
      <c r="G34" s="108">
        <f t="shared" si="4"/>
        <v>230.115105792</v>
      </c>
      <c r="H34" s="45">
        <f>K34*J12</f>
        <v>213.0695424</v>
      </c>
      <c r="I34" s="85"/>
      <c r="J34" s="88">
        <v>0.232</v>
      </c>
      <c r="K34" s="85">
        <v>3.6422144</v>
      </c>
      <c r="L34" s="33"/>
    </row>
    <row r="35" spans="2:12" ht="14.25" thickBot="1" thickTop="1">
      <c r="B35" s="146"/>
      <c r="C35" s="132" t="s">
        <v>23</v>
      </c>
      <c r="D35" s="137">
        <v>3</v>
      </c>
      <c r="E35" s="108">
        <f t="shared" si="2"/>
        <v>5.4633216000000004</v>
      </c>
      <c r="F35" s="108">
        <f t="shared" si="3"/>
        <v>367.54496064</v>
      </c>
      <c r="G35" s="108">
        <f t="shared" si="4"/>
        <v>345.172658688</v>
      </c>
      <c r="H35" s="45">
        <f>K35*J12</f>
        <v>319.6043136</v>
      </c>
      <c r="I35" s="85"/>
      <c r="J35" s="88">
        <v>0.232</v>
      </c>
      <c r="K35" s="85">
        <v>5.4633216000000004</v>
      </c>
      <c r="L35" s="33"/>
    </row>
    <row r="36" spans="2:12" ht="14.25" thickBot="1" thickTop="1">
      <c r="B36" s="146"/>
      <c r="C36" s="132" t="s">
        <v>24</v>
      </c>
      <c r="D36" s="137">
        <v>1</v>
      </c>
      <c r="E36" s="108">
        <f t="shared" si="2"/>
        <v>2.433376</v>
      </c>
      <c r="F36" s="108">
        <f t="shared" si="3"/>
        <v>163.7053704</v>
      </c>
      <c r="G36" s="108">
        <f t="shared" si="4"/>
        <v>153.74069568000002</v>
      </c>
      <c r="H36" s="45">
        <f>K36*J12</f>
        <v>142.352496</v>
      </c>
      <c r="I36" s="85"/>
      <c r="J36" s="88">
        <v>0.31</v>
      </c>
      <c r="K36" s="85">
        <v>2.433376</v>
      </c>
      <c r="L36" s="33"/>
    </row>
    <row r="37" spans="2:12" ht="14.25" thickBot="1" thickTop="1">
      <c r="B37" s="146"/>
      <c r="C37" s="34" t="s">
        <v>24</v>
      </c>
      <c r="D37" s="136">
        <v>1.2</v>
      </c>
      <c r="E37" s="130">
        <f t="shared" si="2"/>
        <v>2.919456</v>
      </c>
      <c r="F37" s="121">
        <f t="shared" si="3"/>
        <v>196.4064024</v>
      </c>
      <c r="G37" s="46">
        <f t="shared" si="4"/>
        <v>184.45123008000002</v>
      </c>
      <c r="H37" s="143">
        <f>K37*J12</f>
        <v>170.788176</v>
      </c>
      <c r="I37" s="85"/>
      <c r="J37" s="88">
        <v>0.31</v>
      </c>
      <c r="K37" s="85">
        <v>2.919456</v>
      </c>
      <c r="L37" s="33"/>
    </row>
    <row r="38" spans="2:11" ht="14.25" thickBot="1" thickTop="1">
      <c r="B38" s="146"/>
      <c r="C38" s="34" t="s">
        <v>24</v>
      </c>
      <c r="D38" s="110">
        <v>1.5</v>
      </c>
      <c r="E38" s="108">
        <f t="shared" si="2"/>
        <v>3.6485760000000003</v>
      </c>
      <c r="F38" s="122">
        <f t="shared" si="3"/>
        <v>245.4579504</v>
      </c>
      <c r="G38" s="36">
        <f t="shared" si="4"/>
        <v>230.51703168000003</v>
      </c>
      <c r="H38" s="143">
        <f>K38*J12</f>
        <v>213.441696</v>
      </c>
      <c r="I38" s="85"/>
      <c r="J38" s="88">
        <v>0.31</v>
      </c>
      <c r="K38" s="85">
        <v>3.6485760000000003</v>
      </c>
    </row>
    <row r="39" spans="2:12" ht="14.25" thickBot="1" thickTop="1">
      <c r="B39" s="146"/>
      <c r="C39" s="34" t="s">
        <v>24</v>
      </c>
      <c r="D39" s="102">
        <v>2</v>
      </c>
      <c r="E39" s="108">
        <f t="shared" si="2"/>
        <v>4.866752</v>
      </c>
      <c r="F39" s="122">
        <f t="shared" si="3"/>
        <v>327.4107408</v>
      </c>
      <c r="G39" s="36">
        <f t="shared" si="4"/>
        <v>307.48139136000003</v>
      </c>
      <c r="H39" s="145">
        <f>K39*J12</f>
        <v>284.704992</v>
      </c>
      <c r="I39" s="85"/>
      <c r="J39" s="88">
        <v>0.31</v>
      </c>
      <c r="K39" s="85">
        <v>4.866752</v>
      </c>
      <c r="L39" s="33"/>
    </row>
    <row r="40" spans="2:12" ht="14.25" thickBot="1" thickTop="1">
      <c r="B40" s="146"/>
      <c r="C40" s="38" t="s">
        <v>24</v>
      </c>
      <c r="D40" s="111">
        <v>3</v>
      </c>
      <c r="E40" s="129">
        <f t="shared" si="2"/>
        <v>7.300128</v>
      </c>
      <c r="F40" s="123">
        <f t="shared" si="3"/>
        <v>491.1161111999999</v>
      </c>
      <c r="G40" s="39">
        <f t="shared" si="4"/>
        <v>461.22208704</v>
      </c>
      <c r="H40" s="144">
        <f>K40*J12</f>
        <v>427.057488</v>
      </c>
      <c r="I40" s="85"/>
      <c r="J40" s="88">
        <v>0.31</v>
      </c>
      <c r="K40" s="106">
        <v>7.300128</v>
      </c>
      <c r="L40" s="33"/>
    </row>
    <row r="41" spans="2:12" ht="14.25" thickBot="1" thickTop="1">
      <c r="B41" s="146"/>
      <c r="C41" s="30" t="s">
        <v>25</v>
      </c>
      <c r="D41" s="109">
        <v>1</v>
      </c>
      <c r="E41" s="128">
        <f t="shared" si="2"/>
        <v>1.7347616</v>
      </c>
      <c r="F41" s="124">
        <f t="shared" si="3"/>
        <v>116.70608663999998</v>
      </c>
      <c r="G41" s="41">
        <f t="shared" si="4"/>
        <v>109.602237888</v>
      </c>
      <c r="H41" s="32">
        <f>K41*J12</f>
        <v>101.4835536</v>
      </c>
      <c r="I41" s="85"/>
      <c r="J41" s="88">
        <v>0.221</v>
      </c>
      <c r="K41" s="85">
        <v>1.7347616</v>
      </c>
      <c r="L41" s="33"/>
    </row>
    <row r="42" spans="2:12" ht="14.25" thickBot="1" thickTop="1">
      <c r="B42" s="146"/>
      <c r="C42" s="34" t="s">
        <v>25</v>
      </c>
      <c r="D42" s="102">
        <v>1.2</v>
      </c>
      <c r="E42" s="108">
        <f t="shared" si="2"/>
        <v>2.0812896</v>
      </c>
      <c r="F42" s="122">
        <f t="shared" si="3"/>
        <v>140.01875783999998</v>
      </c>
      <c r="G42" s="36">
        <f t="shared" si="4"/>
        <v>131.495876928</v>
      </c>
      <c r="H42" s="37">
        <f>K42*J12</f>
        <v>121.7554416</v>
      </c>
      <c r="I42" s="85"/>
      <c r="J42" s="88">
        <v>0.221</v>
      </c>
      <c r="K42" s="85">
        <v>2.0812896</v>
      </c>
      <c r="L42" s="33"/>
    </row>
    <row r="43" spans="2:11" ht="14.25" thickBot="1" thickTop="1">
      <c r="B43" s="146"/>
      <c r="C43" s="34" t="s">
        <v>25</v>
      </c>
      <c r="D43" s="102">
        <v>1.5</v>
      </c>
      <c r="E43" s="108">
        <f t="shared" si="2"/>
        <v>2.6010816</v>
      </c>
      <c r="F43" s="122">
        <f t="shared" si="3"/>
        <v>174.98776464</v>
      </c>
      <c r="G43" s="36">
        <f t="shared" si="4"/>
        <v>164.336335488</v>
      </c>
      <c r="H43" s="37">
        <f>K43*J12</f>
        <v>152.1632736</v>
      </c>
      <c r="I43" s="85"/>
      <c r="J43" s="88">
        <v>0.221</v>
      </c>
      <c r="K43" s="85">
        <v>2.6010816</v>
      </c>
    </row>
    <row r="44" spans="2:12" ht="14.25" thickBot="1" thickTop="1">
      <c r="B44" s="146"/>
      <c r="C44" s="34" t="s">
        <v>25</v>
      </c>
      <c r="D44" s="102">
        <v>2</v>
      </c>
      <c r="E44" s="108">
        <f t="shared" si="2"/>
        <v>3.4695232</v>
      </c>
      <c r="F44" s="122">
        <f t="shared" si="3"/>
        <v>233.41217327999996</v>
      </c>
      <c r="G44" s="36">
        <f t="shared" si="4"/>
        <v>219.204475776</v>
      </c>
      <c r="H44" s="37">
        <f>K44*J12</f>
        <v>202.9671072</v>
      </c>
      <c r="I44" s="85"/>
      <c r="J44" s="88">
        <v>0.221</v>
      </c>
      <c r="K44" s="85">
        <v>3.4695232</v>
      </c>
      <c r="L44" s="33"/>
    </row>
    <row r="45" spans="2:12" ht="14.25" thickBot="1" thickTop="1">
      <c r="B45" s="146"/>
      <c r="C45" s="42" t="s">
        <v>25</v>
      </c>
      <c r="D45" s="43">
        <v>3</v>
      </c>
      <c r="E45" s="108">
        <f t="shared" si="2"/>
        <v>5.2042848</v>
      </c>
      <c r="F45" s="122">
        <f t="shared" si="3"/>
        <v>350.11825991999996</v>
      </c>
      <c r="G45" s="36">
        <f t="shared" si="4"/>
        <v>328.80671366400003</v>
      </c>
      <c r="H45" s="44">
        <f>K45*J12</f>
        <v>304.4506608</v>
      </c>
      <c r="I45" s="85"/>
      <c r="J45" s="88">
        <v>0.221</v>
      </c>
      <c r="K45" s="106">
        <v>5.2042848</v>
      </c>
      <c r="L45" s="33"/>
    </row>
    <row r="46" spans="2:12" ht="14.25" thickBot="1" thickTop="1">
      <c r="B46" s="146"/>
      <c r="C46" s="34" t="s">
        <v>26</v>
      </c>
      <c r="D46" s="102">
        <v>1</v>
      </c>
      <c r="E46" s="108">
        <f t="shared" si="2"/>
        <v>2.119392</v>
      </c>
      <c r="F46" s="122">
        <f t="shared" si="3"/>
        <v>142.5820968</v>
      </c>
      <c r="G46" s="36">
        <f t="shared" si="4"/>
        <v>133.90318656</v>
      </c>
      <c r="H46" s="37">
        <f>K46*J12</f>
        <v>123.984432</v>
      </c>
      <c r="I46" s="85"/>
      <c r="J46" s="88">
        <v>0.27</v>
      </c>
      <c r="K46" s="85">
        <v>2.119392</v>
      </c>
      <c r="L46" s="33"/>
    </row>
    <row r="47" spans="2:12" ht="12.75" customHeight="1" thickBot="1" thickTop="1">
      <c r="B47" s="146"/>
      <c r="C47" s="34" t="s">
        <v>26</v>
      </c>
      <c r="D47" s="102">
        <v>1.2</v>
      </c>
      <c r="E47" s="108">
        <f t="shared" si="2"/>
        <v>2.542752</v>
      </c>
      <c r="F47" s="122">
        <f t="shared" si="3"/>
        <v>171.06364079999997</v>
      </c>
      <c r="G47" s="36">
        <f t="shared" si="4"/>
        <v>160.65107136</v>
      </c>
      <c r="H47" s="37">
        <f>K47*J12</f>
        <v>148.750992</v>
      </c>
      <c r="I47" s="85"/>
      <c r="J47" s="88">
        <v>0.27</v>
      </c>
      <c r="K47" s="85">
        <v>2.542752</v>
      </c>
      <c r="L47" s="33"/>
    </row>
    <row r="48" spans="2:11" ht="14.25" thickBot="1" thickTop="1">
      <c r="B48" s="146"/>
      <c r="C48" s="34" t="s">
        <v>26</v>
      </c>
      <c r="D48" s="102">
        <v>1.5</v>
      </c>
      <c r="E48" s="108">
        <f t="shared" si="2"/>
        <v>3.177792</v>
      </c>
      <c r="F48" s="122">
        <f t="shared" si="3"/>
        <v>213.78595679999998</v>
      </c>
      <c r="G48" s="39">
        <f t="shared" si="4"/>
        <v>200.77289856000002</v>
      </c>
      <c r="H48" s="37">
        <f>K48*J12</f>
        <v>185.900832</v>
      </c>
      <c r="I48" s="85"/>
      <c r="J48" s="88">
        <v>0.27</v>
      </c>
      <c r="K48" s="85">
        <v>3.177792</v>
      </c>
    </row>
    <row r="49" spans="2:12" ht="14.25" thickBot="1" thickTop="1">
      <c r="B49" s="146"/>
      <c r="C49" s="34" t="s">
        <v>26</v>
      </c>
      <c r="D49" s="102">
        <v>2</v>
      </c>
      <c r="E49" s="108">
        <f t="shared" si="2"/>
        <v>4.238784</v>
      </c>
      <c r="F49" s="107">
        <f t="shared" si="3"/>
        <v>285.1641936</v>
      </c>
      <c r="G49" s="35">
        <f t="shared" si="4"/>
        <v>267.80637312</v>
      </c>
      <c r="H49" s="45">
        <f>K49*J12</f>
        <v>247.968864</v>
      </c>
      <c r="I49" s="85"/>
      <c r="J49" s="88">
        <v>0.27</v>
      </c>
      <c r="K49" s="85">
        <v>4.238784</v>
      </c>
      <c r="L49" s="33"/>
    </row>
    <row r="50" spans="2:12" ht="14.25" thickBot="1" thickTop="1">
      <c r="B50" s="146"/>
      <c r="C50" s="34" t="s">
        <v>26</v>
      </c>
      <c r="D50" s="102">
        <v>3</v>
      </c>
      <c r="E50" s="108">
        <f t="shared" si="2"/>
        <v>6.358176</v>
      </c>
      <c r="F50" s="107">
        <f t="shared" si="3"/>
        <v>427.7462904</v>
      </c>
      <c r="G50" s="35">
        <f t="shared" si="4"/>
        <v>401.70955968000004</v>
      </c>
      <c r="H50" s="45">
        <f>K50*J12</f>
        <v>371.953296</v>
      </c>
      <c r="I50" s="85"/>
      <c r="J50" s="88">
        <v>0.27</v>
      </c>
      <c r="K50" s="85">
        <v>6.358176</v>
      </c>
      <c r="L50" s="33"/>
    </row>
    <row r="51" spans="2:12" ht="12.75" customHeight="1" thickBot="1" thickTop="1">
      <c r="B51" s="146"/>
      <c r="C51" s="34" t="s">
        <v>27</v>
      </c>
      <c r="D51" s="102">
        <v>1</v>
      </c>
      <c r="E51" s="108">
        <f t="shared" si="2"/>
        <v>2.629616</v>
      </c>
      <c r="F51" s="122">
        <f t="shared" si="3"/>
        <v>176.9074164</v>
      </c>
      <c r="G51" s="46">
        <f t="shared" si="4"/>
        <v>166.13913888000002</v>
      </c>
      <c r="H51" s="37">
        <f>K51*J12</f>
        <v>153.832536</v>
      </c>
      <c r="I51" s="85"/>
      <c r="J51" s="88">
        <v>0.335</v>
      </c>
      <c r="K51" s="85">
        <v>2.629616</v>
      </c>
      <c r="L51" s="33"/>
    </row>
    <row r="52" spans="2:12" ht="14.25" thickBot="1" thickTop="1">
      <c r="B52" s="146"/>
      <c r="C52" s="34" t="s">
        <v>27</v>
      </c>
      <c r="D52" s="110">
        <v>1.2</v>
      </c>
      <c r="E52" s="108">
        <f t="shared" si="2"/>
        <v>3.1548960000000004</v>
      </c>
      <c r="F52" s="122">
        <f t="shared" si="3"/>
        <v>212.2456284</v>
      </c>
      <c r="G52" s="36">
        <f t="shared" si="4"/>
        <v>199.32632928</v>
      </c>
      <c r="H52" s="37">
        <f>K52*J12</f>
        <v>184.561416</v>
      </c>
      <c r="I52" s="85"/>
      <c r="J52" s="88">
        <v>0.335</v>
      </c>
      <c r="K52" s="85">
        <v>3.1548960000000004</v>
      </c>
      <c r="L52" s="33"/>
    </row>
    <row r="53" spans="2:11" ht="14.25" thickBot="1" thickTop="1">
      <c r="B53" s="146"/>
      <c r="C53" s="34" t="s">
        <v>27</v>
      </c>
      <c r="D53" s="110">
        <v>1.5</v>
      </c>
      <c r="E53" s="108">
        <f t="shared" si="2"/>
        <v>3.9428160000000005</v>
      </c>
      <c r="F53" s="122">
        <f t="shared" si="3"/>
        <v>265.25294640000004</v>
      </c>
      <c r="G53" s="36">
        <f t="shared" si="4"/>
        <v>249.10711488000007</v>
      </c>
      <c r="H53" s="37">
        <f>K53*J12</f>
        <v>230.65473600000004</v>
      </c>
      <c r="I53" s="85"/>
      <c r="J53" s="88">
        <v>0.335</v>
      </c>
      <c r="K53" s="85">
        <v>3.9428160000000005</v>
      </c>
    </row>
    <row r="54" spans="2:12" ht="14.25" customHeight="1" thickBot="1" thickTop="1">
      <c r="B54" s="146"/>
      <c r="C54" s="34" t="s">
        <v>27</v>
      </c>
      <c r="D54" s="102">
        <v>2</v>
      </c>
      <c r="E54" s="108">
        <f t="shared" si="2"/>
        <v>5.259232</v>
      </c>
      <c r="F54" s="122">
        <f t="shared" si="3"/>
        <v>353.8148328</v>
      </c>
      <c r="G54" s="36">
        <f t="shared" si="4"/>
        <v>332.27827776000004</v>
      </c>
      <c r="H54" s="37">
        <f>K54*J12</f>
        <v>307.665072</v>
      </c>
      <c r="I54" s="85"/>
      <c r="J54" s="88">
        <v>0.335</v>
      </c>
      <c r="K54" s="85">
        <v>5.259232</v>
      </c>
      <c r="L54" s="33"/>
    </row>
    <row r="55" spans="2:17" ht="14.25" customHeight="1" thickBot="1" thickTop="1">
      <c r="B55" s="146"/>
      <c r="C55" s="34" t="s">
        <v>27</v>
      </c>
      <c r="D55" s="102">
        <v>3</v>
      </c>
      <c r="E55" s="108">
        <f t="shared" si="2"/>
        <v>7.888848</v>
      </c>
      <c r="F55" s="122">
        <f t="shared" si="3"/>
        <v>530.7222492</v>
      </c>
      <c r="G55" s="36">
        <f t="shared" si="4"/>
        <v>498.41741664000006</v>
      </c>
      <c r="H55" s="37">
        <f>K55*J12</f>
        <v>461.497608</v>
      </c>
      <c r="I55" s="85"/>
      <c r="J55" s="88">
        <v>0.335</v>
      </c>
      <c r="K55" s="85">
        <v>7.888848</v>
      </c>
      <c r="L55" s="33"/>
      <c r="Q55" s="15"/>
    </row>
    <row r="56" spans="2:17" ht="14.25" customHeight="1" thickBot="1" thickTop="1">
      <c r="B56" s="146"/>
      <c r="C56" s="34" t="s">
        <v>28</v>
      </c>
      <c r="D56" s="102">
        <v>1</v>
      </c>
      <c r="E56" s="108">
        <f t="shared" si="2"/>
        <v>2.9828479999999997</v>
      </c>
      <c r="F56" s="122">
        <f t="shared" si="3"/>
        <v>200.67109919999996</v>
      </c>
      <c r="G56" s="36">
        <f t="shared" si="4"/>
        <v>188.45633664</v>
      </c>
      <c r="H56" s="37">
        <f>K56*J12</f>
        <v>174.49660799999998</v>
      </c>
      <c r="I56" s="85"/>
      <c r="J56" s="88">
        <v>0.38</v>
      </c>
      <c r="K56" s="85">
        <v>2.9828479999999997</v>
      </c>
      <c r="L56" s="33"/>
      <c r="Q56" s="15"/>
    </row>
    <row r="57" spans="2:12" ht="14.25" thickBot="1" thickTop="1">
      <c r="B57" s="146"/>
      <c r="C57" s="34" t="s">
        <v>28</v>
      </c>
      <c r="D57" s="110">
        <v>1.5</v>
      </c>
      <c r="E57" s="108">
        <f t="shared" si="2"/>
        <v>4.472448</v>
      </c>
      <c r="F57" s="122">
        <f t="shared" si="3"/>
        <v>300.8839392</v>
      </c>
      <c r="G57" s="36">
        <f t="shared" si="4"/>
        <v>282.56926464000003</v>
      </c>
      <c r="H57" s="37">
        <f>K57*J12</f>
        <v>261.638208</v>
      </c>
      <c r="I57" s="85"/>
      <c r="J57" s="88">
        <v>0.38</v>
      </c>
      <c r="K57" s="85">
        <v>4.472448</v>
      </c>
      <c r="L57" s="15"/>
    </row>
    <row r="58" spans="2:12" ht="14.25" thickBot="1" thickTop="1">
      <c r="B58" s="146"/>
      <c r="C58" s="38" t="s">
        <v>28</v>
      </c>
      <c r="D58" s="112">
        <v>2</v>
      </c>
      <c r="E58" s="108">
        <f t="shared" si="2"/>
        <v>5.965695999999999</v>
      </c>
      <c r="F58" s="122">
        <f aca="true" t="shared" si="5" ref="F58:F76">H58*1.15</f>
        <v>401.3421983999999</v>
      </c>
      <c r="G58" s="36">
        <f aca="true" t="shared" si="6" ref="G58:G76">H58*1.08</f>
        <v>376.91267328</v>
      </c>
      <c r="H58" s="37">
        <f>K58*J12</f>
        <v>348.99321599999996</v>
      </c>
      <c r="I58" s="85"/>
      <c r="J58" s="88">
        <v>0.38</v>
      </c>
      <c r="K58" s="85">
        <v>5.965695999999999</v>
      </c>
      <c r="L58" s="33"/>
    </row>
    <row r="59" spans="2:12" ht="14.25" thickBot="1" thickTop="1">
      <c r="B59" s="147"/>
      <c r="C59" s="38" t="s">
        <v>28</v>
      </c>
      <c r="D59" s="112">
        <v>3</v>
      </c>
      <c r="E59" s="129">
        <f t="shared" si="2"/>
        <v>8.948544</v>
      </c>
      <c r="F59" s="123">
        <f t="shared" si="5"/>
        <v>602.0132976</v>
      </c>
      <c r="G59" s="39">
        <f t="shared" si="6"/>
        <v>565.36900992</v>
      </c>
      <c r="H59" s="40">
        <f>K59*J12</f>
        <v>523.489824</v>
      </c>
      <c r="I59" s="85"/>
      <c r="J59" s="88">
        <v>0.38</v>
      </c>
      <c r="K59" s="85">
        <v>8.948544</v>
      </c>
      <c r="L59" s="33"/>
    </row>
    <row r="60" spans="2:11" ht="13.5" thickTop="1">
      <c r="B60" s="94"/>
      <c r="C60" s="79" t="s">
        <v>29</v>
      </c>
      <c r="D60" s="113">
        <v>0.8</v>
      </c>
      <c r="E60" s="128">
        <f t="shared" si="2"/>
        <v>0.973152</v>
      </c>
      <c r="F60" s="125">
        <f t="shared" si="5"/>
        <v>68.74224084000001</v>
      </c>
      <c r="G60" s="80">
        <f t="shared" si="6"/>
        <v>64.55793052800001</v>
      </c>
      <c r="H60" s="81">
        <f>K60*J12*1.05</f>
        <v>59.775861600000006</v>
      </c>
      <c r="I60" s="85"/>
      <c r="J60" s="89">
        <v>0.155</v>
      </c>
      <c r="K60" s="85">
        <v>0.973152</v>
      </c>
    </row>
    <row r="61" spans="1:12" ht="12" customHeight="1" thickBot="1">
      <c r="A61" s="15"/>
      <c r="B61" s="148"/>
      <c r="C61" s="78" t="s">
        <v>29</v>
      </c>
      <c r="D61" s="114">
        <v>1</v>
      </c>
      <c r="E61" s="108">
        <f t="shared" si="2"/>
        <v>1.216688</v>
      </c>
      <c r="F61" s="126">
        <f t="shared" si="5"/>
        <v>85.94531946000001</v>
      </c>
      <c r="G61" s="76">
        <f t="shared" si="6"/>
        <v>80.71386523200002</v>
      </c>
      <c r="H61" s="77">
        <f>K61*J12*1.05</f>
        <v>74.73506040000001</v>
      </c>
      <c r="I61" s="85"/>
      <c r="J61" s="89">
        <v>0.155</v>
      </c>
      <c r="K61" s="90">
        <v>1.216688</v>
      </c>
      <c r="L61" s="33"/>
    </row>
    <row r="62" spans="1:12" ht="14.25" customHeight="1" thickBot="1" thickTop="1">
      <c r="A62" s="15"/>
      <c r="B62" s="149"/>
      <c r="C62" s="48" t="s">
        <v>29</v>
      </c>
      <c r="D62" s="115">
        <v>1.2</v>
      </c>
      <c r="E62" s="108">
        <f t="shared" si="2"/>
        <v>1.459728</v>
      </c>
      <c r="F62" s="122">
        <f t="shared" si="5"/>
        <v>103.11336126</v>
      </c>
      <c r="G62" s="36">
        <f t="shared" si="6"/>
        <v>96.836895792</v>
      </c>
      <c r="H62" s="49">
        <f>K62*J12*1.05</f>
        <v>89.6637924</v>
      </c>
      <c r="I62" s="92"/>
      <c r="J62" s="89">
        <v>0.155</v>
      </c>
      <c r="K62" s="90">
        <v>1.459728</v>
      </c>
      <c r="L62" s="33"/>
    </row>
    <row r="63" spans="2:11" ht="14.25" thickBot="1" thickTop="1">
      <c r="B63" s="149"/>
      <c r="C63" s="48" t="s">
        <v>29</v>
      </c>
      <c r="D63" s="115">
        <v>1.5</v>
      </c>
      <c r="E63" s="108">
        <f t="shared" si="2"/>
        <v>1.8242880000000001</v>
      </c>
      <c r="F63" s="122">
        <f t="shared" si="5"/>
        <v>128.86542396000002</v>
      </c>
      <c r="G63" s="36">
        <f t="shared" si="6"/>
        <v>121.02144163200002</v>
      </c>
      <c r="H63" s="37">
        <f>K63*J12*1.05</f>
        <v>112.05689040000001</v>
      </c>
      <c r="I63" s="85"/>
      <c r="J63" s="89">
        <v>0.155</v>
      </c>
      <c r="K63" s="90">
        <v>1.8242880000000001</v>
      </c>
    </row>
    <row r="64" spans="2:12" ht="14.25" thickBot="1" thickTop="1">
      <c r="B64" s="149"/>
      <c r="C64" s="50" t="s">
        <v>29</v>
      </c>
      <c r="D64" s="116">
        <v>2</v>
      </c>
      <c r="E64" s="131">
        <f t="shared" si="2"/>
        <v>2.433376</v>
      </c>
      <c r="F64" s="122">
        <f t="shared" si="5"/>
        <v>171.89063892000001</v>
      </c>
      <c r="G64" s="36">
        <f t="shared" si="6"/>
        <v>161.42773046400004</v>
      </c>
      <c r="H64" s="93">
        <f>K64*J12*1.05</f>
        <v>149.47012080000002</v>
      </c>
      <c r="I64" s="85"/>
      <c r="J64" s="89">
        <v>0.155</v>
      </c>
      <c r="K64" s="90">
        <v>2.433376</v>
      </c>
      <c r="L64" s="33"/>
    </row>
    <row r="65" spans="2:12" ht="12.75" customHeight="1" hidden="1">
      <c r="B65" s="51"/>
      <c r="C65" s="52">
        <v>75</v>
      </c>
      <c r="D65" s="115">
        <v>0.7</v>
      </c>
      <c r="E65" s="130">
        <f t="shared" si="2"/>
        <v>0</v>
      </c>
      <c r="F65" s="122">
        <f t="shared" si="5"/>
        <v>0</v>
      </c>
      <c r="G65" s="36">
        <f t="shared" si="6"/>
        <v>0</v>
      </c>
      <c r="H65" s="53">
        <f>K65*J12</f>
        <v>0</v>
      </c>
      <c r="I65" s="85"/>
      <c r="J65" s="89"/>
      <c r="K65" s="90">
        <v>0</v>
      </c>
      <c r="L65" s="33"/>
    </row>
    <row r="66" spans="2:12" ht="12.75" customHeight="1" hidden="1">
      <c r="B66" s="51"/>
      <c r="C66" s="48">
        <v>75</v>
      </c>
      <c r="D66" s="115">
        <v>0.8</v>
      </c>
      <c r="E66" s="108">
        <f t="shared" si="2"/>
        <v>0</v>
      </c>
      <c r="F66" s="122">
        <f t="shared" si="5"/>
        <v>0</v>
      </c>
      <c r="G66" s="36">
        <f t="shared" si="6"/>
        <v>0</v>
      </c>
      <c r="H66" s="53">
        <f>K66*J12</f>
        <v>0</v>
      </c>
      <c r="I66" s="85"/>
      <c r="J66" s="89"/>
      <c r="K66" s="90">
        <v>0</v>
      </c>
      <c r="L66" s="33"/>
    </row>
    <row r="67" spans="2:12" ht="14.25" hidden="1" thickBot="1" thickTop="1">
      <c r="B67" s="54"/>
      <c r="C67" s="48">
        <v>75</v>
      </c>
      <c r="D67" s="115">
        <v>0.9</v>
      </c>
      <c r="E67" s="108">
        <f t="shared" si="2"/>
        <v>0</v>
      </c>
      <c r="F67" s="123">
        <f t="shared" si="5"/>
        <v>0</v>
      </c>
      <c r="G67" s="39">
        <f t="shared" si="6"/>
        <v>0</v>
      </c>
      <c r="H67" s="55">
        <f>K67*J12</f>
        <v>0</v>
      </c>
      <c r="I67" s="85"/>
      <c r="J67" s="89"/>
      <c r="K67" s="90">
        <v>0</v>
      </c>
      <c r="L67" s="33"/>
    </row>
    <row r="68" spans="2:12" ht="44.25" customHeight="1" thickBot="1" thickTop="1">
      <c r="B68" s="56"/>
      <c r="C68" s="98" t="s">
        <v>30</v>
      </c>
      <c r="D68" s="117">
        <v>1</v>
      </c>
      <c r="E68" s="129">
        <f t="shared" si="2"/>
        <v>1.1774399999999998</v>
      </c>
      <c r="F68" s="97">
        <f t="shared" si="5"/>
        <v>79.21227599999997</v>
      </c>
      <c r="G68" s="96">
        <f t="shared" si="6"/>
        <v>74.39065919999999</v>
      </c>
      <c r="H68" s="95">
        <f>K68*J12</f>
        <v>68.88023999999999</v>
      </c>
      <c r="I68" s="92"/>
      <c r="J68" s="89">
        <v>0.15</v>
      </c>
      <c r="K68" s="90">
        <v>1.1774399999999998</v>
      </c>
      <c r="L68" s="33"/>
    </row>
    <row r="69" spans="1:12" ht="13.5" thickTop="1">
      <c r="A69" s="57"/>
      <c r="B69" s="150"/>
      <c r="C69" s="47" t="s">
        <v>31</v>
      </c>
      <c r="D69" s="115">
        <v>1</v>
      </c>
      <c r="E69" s="128">
        <f t="shared" si="2"/>
        <v>0.78496</v>
      </c>
      <c r="F69" s="124">
        <f t="shared" si="5"/>
        <v>52.808184</v>
      </c>
      <c r="G69" s="41">
        <f t="shared" si="6"/>
        <v>49.5937728</v>
      </c>
      <c r="H69" s="58">
        <f>K69*J12</f>
        <v>45.92016</v>
      </c>
      <c r="I69" s="92"/>
      <c r="J69" s="89">
        <v>0.1</v>
      </c>
      <c r="K69" s="90">
        <v>0.78496</v>
      </c>
      <c r="L69" s="33"/>
    </row>
    <row r="70" spans="1:12" ht="13.5" customHeight="1">
      <c r="A70" s="57"/>
      <c r="B70" s="150"/>
      <c r="C70" s="48" t="s">
        <v>31</v>
      </c>
      <c r="D70" s="115">
        <v>1.2</v>
      </c>
      <c r="E70" s="108">
        <f t="shared" si="2"/>
        <v>0.94176</v>
      </c>
      <c r="F70" s="122">
        <f t="shared" si="5"/>
        <v>63.356904</v>
      </c>
      <c r="G70" s="36">
        <f t="shared" si="6"/>
        <v>59.50039680000001</v>
      </c>
      <c r="H70" s="49">
        <f>K70*J12</f>
        <v>55.092960000000005</v>
      </c>
      <c r="I70" s="92"/>
      <c r="J70" s="89">
        <v>0.1</v>
      </c>
      <c r="K70" s="90">
        <v>0.94176</v>
      </c>
      <c r="L70" s="33"/>
    </row>
    <row r="71" spans="1:11" ht="12.75">
      <c r="A71" s="57"/>
      <c r="B71" s="150"/>
      <c r="C71" s="48" t="s">
        <v>31</v>
      </c>
      <c r="D71" s="115">
        <v>1.5</v>
      </c>
      <c r="E71" s="108">
        <f t="shared" si="2"/>
        <v>1.17696</v>
      </c>
      <c r="F71" s="122">
        <f t="shared" si="5"/>
        <v>79.17998399999999</v>
      </c>
      <c r="G71" s="36">
        <f t="shared" si="6"/>
        <v>74.36033280000001</v>
      </c>
      <c r="H71" s="49">
        <f>K71*J12</f>
        <v>68.85216</v>
      </c>
      <c r="I71" s="92"/>
      <c r="J71" s="89">
        <v>0.1</v>
      </c>
      <c r="K71" s="90">
        <v>1.17696</v>
      </c>
    </row>
    <row r="72" spans="1:12" ht="13.5" thickBot="1">
      <c r="A72" s="57"/>
      <c r="B72" s="150"/>
      <c r="C72" s="50" t="s">
        <v>31</v>
      </c>
      <c r="D72" s="116">
        <v>2</v>
      </c>
      <c r="E72" s="131">
        <f t="shared" si="2"/>
        <v>1.56992</v>
      </c>
      <c r="F72" s="123">
        <f t="shared" si="5"/>
        <v>105.616368</v>
      </c>
      <c r="G72" s="39">
        <f t="shared" si="6"/>
        <v>99.1875456</v>
      </c>
      <c r="H72" s="59">
        <f>K72*J12</f>
        <v>91.84032</v>
      </c>
      <c r="I72" s="92"/>
      <c r="J72" s="89">
        <v>0.1</v>
      </c>
      <c r="K72" s="90">
        <v>1.56992</v>
      </c>
      <c r="L72" s="33"/>
    </row>
    <row r="73" spans="2:12" ht="14.25" thickBot="1" thickTop="1">
      <c r="B73" s="146"/>
      <c r="C73" s="60" t="s">
        <v>32</v>
      </c>
      <c r="D73" s="118">
        <v>1</v>
      </c>
      <c r="E73" s="130">
        <f t="shared" si="2"/>
        <v>0.85</v>
      </c>
      <c r="F73" s="124">
        <f t="shared" si="5"/>
        <v>57.183749999999996</v>
      </c>
      <c r="G73" s="31">
        <f t="shared" si="6"/>
        <v>53.703</v>
      </c>
      <c r="H73" s="61">
        <f>K73*J12</f>
        <v>49.725</v>
      </c>
      <c r="I73" s="86"/>
      <c r="J73" s="89"/>
      <c r="K73" s="89">
        <v>0.85</v>
      </c>
      <c r="L73" s="33"/>
    </row>
    <row r="74" spans="2:12" ht="14.25" thickBot="1" thickTop="1">
      <c r="B74" s="146"/>
      <c r="C74" s="62" t="s">
        <v>32</v>
      </c>
      <c r="D74" s="119">
        <v>1.5</v>
      </c>
      <c r="E74" s="108">
        <f t="shared" si="2"/>
        <v>1.275</v>
      </c>
      <c r="F74" s="122">
        <f t="shared" si="5"/>
        <v>85.77562499999998</v>
      </c>
      <c r="G74" s="36">
        <f t="shared" si="6"/>
        <v>80.55449999999999</v>
      </c>
      <c r="H74" s="63">
        <f>K74*J12</f>
        <v>74.58749999999999</v>
      </c>
      <c r="I74" s="86"/>
      <c r="J74" s="89"/>
      <c r="K74" s="89">
        <v>1.275</v>
      </c>
      <c r="L74" s="33"/>
    </row>
    <row r="75" spans="2:12" ht="14.25" thickBot="1" thickTop="1">
      <c r="B75" s="146"/>
      <c r="C75" s="62" t="s">
        <v>33</v>
      </c>
      <c r="D75" s="119">
        <v>1</v>
      </c>
      <c r="E75" s="108">
        <f t="shared" si="2"/>
        <v>1.135</v>
      </c>
      <c r="F75" s="122">
        <f t="shared" si="5"/>
        <v>76.35712499999998</v>
      </c>
      <c r="G75" s="36">
        <f t="shared" si="6"/>
        <v>71.7093</v>
      </c>
      <c r="H75" s="63">
        <f>K75*J12</f>
        <v>66.3975</v>
      </c>
      <c r="I75" s="86"/>
      <c r="J75" s="89"/>
      <c r="K75" s="89">
        <v>1.135</v>
      </c>
      <c r="L75" s="33"/>
    </row>
    <row r="76" spans="2:12" ht="14.25" thickBot="1" thickTop="1">
      <c r="B76" s="146"/>
      <c r="C76" s="64" t="s">
        <v>34</v>
      </c>
      <c r="D76" s="120">
        <v>1</v>
      </c>
      <c r="E76" s="131">
        <f t="shared" si="2"/>
        <v>1.22</v>
      </c>
      <c r="F76" s="127">
        <f t="shared" si="5"/>
        <v>82.0755</v>
      </c>
      <c r="G76" s="39">
        <f t="shared" si="6"/>
        <v>77.07960000000001</v>
      </c>
      <c r="H76" s="65">
        <f>K76*J12</f>
        <v>71.37</v>
      </c>
      <c r="I76" s="87"/>
      <c r="J76" s="89"/>
      <c r="K76" s="89">
        <v>1.22</v>
      </c>
      <c r="L76" s="100"/>
    </row>
    <row r="77" spans="2:12" ht="13.5" thickTop="1">
      <c r="B77" s="66"/>
      <c r="C77" s="99"/>
      <c r="D77" s="99"/>
      <c r="E77" s="103"/>
      <c r="F77" s="101"/>
      <c r="G77" s="104"/>
      <c r="H77" s="101"/>
      <c r="L77" s="67"/>
    </row>
    <row r="78" spans="2:8" ht="12.75" customHeight="1">
      <c r="B78" s="101"/>
      <c r="C78" s="101"/>
      <c r="D78" s="101"/>
      <c r="E78" s="101"/>
      <c r="F78" s="101"/>
      <c r="H78" s="101"/>
    </row>
    <row r="79" spans="2:7" ht="12.75">
      <c r="B79" s="101"/>
      <c r="C79" s="101"/>
      <c r="D79" s="101"/>
      <c r="E79" s="101"/>
      <c r="G79" s="15"/>
    </row>
    <row r="80" ht="12.75">
      <c r="G80" s="15"/>
    </row>
    <row r="81" ht="12.75">
      <c r="H81" s="68"/>
    </row>
    <row r="83" ht="12.75">
      <c r="B83" s="66"/>
    </row>
    <row r="84" ht="12.75">
      <c r="B84" s="69"/>
    </row>
    <row r="85" ht="12" customHeight="1">
      <c r="B85" s="66"/>
    </row>
    <row r="86" ht="12.75">
      <c r="B86" s="66"/>
    </row>
    <row r="87" ht="12.75">
      <c r="B87" s="69"/>
    </row>
    <row r="89" ht="15.75">
      <c r="B89" s="70"/>
    </row>
    <row r="91" ht="12" customHeight="1"/>
    <row r="92" ht="12.75" customHeight="1"/>
    <row r="93" ht="13.5" customHeight="1"/>
  </sheetData>
  <mergeCells count="12">
    <mergeCell ref="B7:H7"/>
    <mergeCell ref="B8:H8"/>
    <mergeCell ref="C9:H9"/>
    <mergeCell ref="C10:H10"/>
    <mergeCell ref="A11:H11"/>
    <mergeCell ref="C13:H14"/>
    <mergeCell ref="C24:H24"/>
    <mergeCell ref="B26:B40"/>
    <mergeCell ref="B41:B59"/>
    <mergeCell ref="B61:B64"/>
    <mergeCell ref="B69:B72"/>
    <mergeCell ref="B73:B76"/>
  </mergeCells>
  <printOptions/>
  <pageMargins left="0.5" right="0.7875" top="0.24" bottom="0.7798611111111111" header="0.5118055555555555" footer="0.5118055555555555"/>
  <pageSetup horizontalDpi="300" verticalDpi="300" orientation="portrait" paperSize="9" scale="80" r:id="rId4"/>
  <drawing r:id="rId3"/>
  <legacyDrawing r:id="rId2"/>
  <oleObjects>
    <oleObject progId="PBrush" shapeId="3161551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35" sqref="A35"/>
    </sheetView>
  </sheetViews>
  <sheetFormatPr defaultColWidth="9.00390625" defaultRowHeight="12.75"/>
  <cols>
    <col min="1" max="7" width="11.625" style="0" customWidth="1"/>
    <col min="8" max="8" width="11.625" style="71" customWidth="1"/>
    <col min="9" max="16384" width="11.625" style="0" customWidth="1"/>
  </cols>
  <sheetData>
    <row r="1" spans="3:5" ht="12.75">
      <c r="C1" s="72">
        <v>0.18</v>
      </c>
      <c r="D1" s="72">
        <v>0.09</v>
      </c>
      <c r="E1" s="72">
        <v>0</v>
      </c>
    </row>
    <row r="2" spans="1:8" ht="12.75">
      <c r="A2" t="s">
        <v>35</v>
      </c>
      <c r="B2">
        <v>2</v>
      </c>
      <c r="C2">
        <v>299.02</v>
      </c>
      <c r="D2">
        <v>276.02</v>
      </c>
      <c r="E2">
        <v>253.02</v>
      </c>
      <c r="G2">
        <v>6.26</v>
      </c>
      <c r="H2" s="71">
        <v>40.41</v>
      </c>
    </row>
    <row r="3" spans="1:8" ht="12.75">
      <c r="A3" s="82" t="s">
        <v>36</v>
      </c>
      <c r="B3" s="82">
        <v>1.5</v>
      </c>
      <c r="C3" s="82">
        <v>179</v>
      </c>
      <c r="D3" s="82">
        <v>171</v>
      </c>
      <c r="E3" s="82">
        <v>164</v>
      </c>
      <c r="F3" s="82"/>
      <c r="G3" s="82">
        <v>2.87</v>
      </c>
      <c r="H3" s="83">
        <f>E3/G3</f>
        <v>57.14285714285714</v>
      </c>
    </row>
    <row r="4" spans="1:8" ht="12.75">
      <c r="A4" s="82" t="s">
        <v>37</v>
      </c>
      <c r="B4" s="82">
        <v>1.2</v>
      </c>
      <c r="C4" s="82">
        <v>98</v>
      </c>
      <c r="D4" s="82">
        <v>94</v>
      </c>
      <c r="E4" s="82">
        <v>91</v>
      </c>
      <c r="F4" s="82"/>
      <c r="G4" s="82">
        <v>1.89</v>
      </c>
      <c r="H4" s="83">
        <f aca="true" t="shared" si="0" ref="H4:H20">E4/G4</f>
        <v>48.14814814814815</v>
      </c>
    </row>
    <row r="5" spans="1:8" ht="12.75">
      <c r="A5" t="s">
        <v>38</v>
      </c>
      <c r="B5">
        <v>2</v>
      </c>
      <c r="C5">
        <v>227.11</v>
      </c>
      <c r="D5">
        <v>209.64</v>
      </c>
      <c r="E5">
        <v>192.17</v>
      </c>
      <c r="G5">
        <v>4.71</v>
      </c>
      <c r="H5" s="71">
        <f t="shared" si="0"/>
        <v>40.8004246284501</v>
      </c>
    </row>
    <row r="6" spans="1:8" ht="12.75">
      <c r="A6" s="73" t="s">
        <v>39</v>
      </c>
      <c r="B6">
        <v>1.5</v>
      </c>
      <c r="C6">
        <v>142.87</v>
      </c>
      <c r="D6">
        <v>131.88</v>
      </c>
      <c r="E6">
        <v>120.89</v>
      </c>
      <c r="G6">
        <v>2.94</v>
      </c>
      <c r="H6" s="71">
        <f t="shared" si="0"/>
        <v>41.11904761904762</v>
      </c>
    </row>
    <row r="7" spans="1:8" ht="12.75">
      <c r="A7" t="s">
        <v>40</v>
      </c>
      <c r="B7">
        <v>1.2</v>
      </c>
      <c r="C7">
        <v>86.82</v>
      </c>
      <c r="D7">
        <v>80.14</v>
      </c>
      <c r="E7">
        <v>73.46</v>
      </c>
      <c r="G7">
        <v>1.79</v>
      </c>
      <c r="H7" s="71">
        <f t="shared" si="0"/>
        <v>41.039106145251395</v>
      </c>
    </row>
    <row r="8" spans="1:8" ht="12.75">
      <c r="A8" t="s">
        <v>41</v>
      </c>
      <c r="B8">
        <v>2</v>
      </c>
      <c r="C8">
        <v>190</v>
      </c>
      <c r="D8">
        <v>175</v>
      </c>
      <c r="E8">
        <v>160</v>
      </c>
      <c r="G8">
        <v>3.44</v>
      </c>
      <c r="H8" s="71">
        <f t="shared" si="0"/>
        <v>46.51162790697674</v>
      </c>
    </row>
    <row r="9" spans="1:8" ht="12.75">
      <c r="A9" t="s">
        <v>41</v>
      </c>
      <c r="B9">
        <v>2.5</v>
      </c>
      <c r="G9">
        <v>4.22</v>
      </c>
      <c r="H9" s="71">
        <f t="shared" si="0"/>
        <v>0</v>
      </c>
    </row>
    <row r="10" spans="1:8" ht="12.75">
      <c r="A10" t="s">
        <v>42</v>
      </c>
      <c r="B10">
        <v>3</v>
      </c>
      <c r="C10">
        <v>448</v>
      </c>
      <c r="D10">
        <v>398.18</v>
      </c>
      <c r="E10">
        <v>412</v>
      </c>
      <c r="G10">
        <v>8.35</v>
      </c>
      <c r="H10" s="71">
        <f t="shared" si="0"/>
        <v>49.34131736526946</v>
      </c>
    </row>
    <row r="11" spans="1:8" ht="12.75">
      <c r="A11" t="s">
        <v>42</v>
      </c>
      <c r="B11">
        <v>4</v>
      </c>
      <c r="C11">
        <v>535.59</v>
      </c>
      <c r="D11">
        <v>494.39</v>
      </c>
      <c r="E11">
        <v>453.19</v>
      </c>
      <c r="G11">
        <v>10.87</v>
      </c>
      <c r="H11" s="71">
        <f t="shared" si="0"/>
        <v>41.6918123275069</v>
      </c>
    </row>
    <row r="12" spans="1:8" ht="12.75">
      <c r="A12" t="s">
        <v>42</v>
      </c>
      <c r="B12">
        <v>4.5</v>
      </c>
      <c r="G12">
        <v>12.07</v>
      </c>
      <c r="H12" s="71">
        <f t="shared" si="0"/>
        <v>0</v>
      </c>
    </row>
    <row r="13" spans="1:8" ht="12.75">
      <c r="A13" t="s">
        <v>43</v>
      </c>
      <c r="B13">
        <v>3</v>
      </c>
      <c r="C13">
        <v>510.43</v>
      </c>
      <c r="D13">
        <v>471.17</v>
      </c>
      <c r="E13">
        <v>431.9</v>
      </c>
      <c r="G13">
        <v>10.51</v>
      </c>
      <c r="H13" s="71">
        <f t="shared" si="0"/>
        <v>41.0941960038059</v>
      </c>
    </row>
    <row r="14" spans="1:8" ht="12.75">
      <c r="A14" t="s">
        <v>43</v>
      </c>
      <c r="B14">
        <v>3.5</v>
      </c>
      <c r="G14">
        <v>12.15</v>
      </c>
      <c r="H14" s="71">
        <f t="shared" si="0"/>
        <v>0</v>
      </c>
    </row>
    <row r="15" spans="1:8" ht="12.75">
      <c r="A15" t="s">
        <v>43</v>
      </c>
      <c r="B15">
        <v>4</v>
      </c>
      <c r="C15">
        <v>673.3</v>
      </c>
      <c r="D15">
        <v>621.51</v>
      </c>
      <c r="E15">
        <v>569.72</v>
      </c>
      <c r="G15">
        <v>13.77</v>
      </c>
      <c r="H15" s="71">
        <f t="shared" si="0"/>
        <v>41.37400145243283</v>
      </c>
    </row>
    <row r="16" spans="1:8" ht="12.75">
      <c r="A16" t="s">
        <v>43</v>
      </c>
      <c r="B16">
        <v>4.5</v>
      </c>
      <c r="G16">
        <v>15.35</v>
      </c>
      <c r="H16" s="71">
        <f t="shared" si="0"/>
        <v>0</v>
      </c>
    </row>
    <row r="17" spans="1:8" ht="12.75">
      <c r="A17" t="s">
        <v>43</v>
      </c>
      <c r="B17">
        <v>5</v>
      </c>
      <c r="G17">
        <v>16.88</v>
      </c>
      <c r="H17" s="71">
        <f t="shared" si="0"/>
        <v>0</v>
      </c>
    </row>
    <row r="18" spans="1:8" ht="12.75">
      <c r="A18" t="s">
        <v>44</v>
      </c>
      <c r="B18">
        <v>1</v>
      </c>
      <c r="C18" s="82">
        <v>71.1</v>
      </c>
      <c r="D18" s="82">
        <v>68.46</v>
      </c>
      <c r="E18" s="82">
        <v>65.83</v>
      </c>
      <c r="F18" s="82"/>
      <c r="G18" s="82">
        <v>1.12</v>
      </c>
      <c r="H18" s="83">
        <f t="shared" si="0"/>
        <v>58.77678571428571</v>
      </c>
    </row>
    <row r="19" spans="1:8" ht="12.75">
      <c r="A19" t="s">
        <v>44</v>
      </c>
      <c r="B19">
        <v>1.2</v>
      </c>
      <c r="C19" s="82">
        <v>86.04</v>
      </c>
      <c r="D19" s="82">
        <v>82.95</v>
      </c>
      <c r="E19" s="82">
        <v>79.67</v>
      </c>
      <c r="F19" s="82"/>
      <c r="G19" s="82">
        <v>1.35</v>
      </c>
      <c r="H19" s="83">
        <f t="shared" si="0"/>
        <v>59.01481481481481</v>
      </c>
    </row>
    <row r="20" spans="1:8" ht="12.75">
      <c r="A20" t="s">
        <v>44</v>
      </c>
      <c r="B20">
        <v>1.5</v>
      </c>
      <c r="G20">
        <v>1.68</v>
      </c>
      <c r="H20" s="71">
        <f t="shared" si="0"/>
        <v>0</v>
      </c>
    </row>
    <row r="23" spans="1:8" ht="12.75">
      <c r="A23" t="s">
        <v>35</v>
      </c>
      <c r="B23">
        <v>2</v>
      </c>
      <c r="C23">
        <v>326.92</v>
      </c>
      <c r="D23">
        <v>306.33</v>
      </c>
      <c r="E23">
        <v>285.73</v>
      </c>
      <c r="G23">
        <v>6.26</v>
      </c>
      <c r="H23" s="71">
        <f>E23/G23</f>
        <v>45.643769968051124</v>
      </c>
    </row>
    <row r="24" spans="1:8" ht="12.75">
      <c r="A24" t="s">
        <v>36</v>
      </c>
      <c r="B24">
        <v>1.5</v>
      </c>
      <c r="C24">
        <v>149.45</v>
      </c>
      <c r="D24">
        <v>140.03</v>
      </c>
      <c r="E24">
        <v>130.62</v>
      </c>
      <c r="G24">
        <v>2.87</v>
      </c>
      <c r="H24" s="71">
        <v>45.51</v>
      </c>
    </row>
    <row r="25" spans="1:8" ht="12.75">
      <c r="A25" t="s">
        <v>37</v>
      </c>
      <c r="B25">
        <v>1.2</v>
      </c>
      <c r="C25">
        <v>99</v>
      </c>
      <c r="D25">
        <v>95</v>
      </c>
      <c r="E25">
        <v>91</v>
      </c>
      <c r="G25">
        <v>1.89</v>
      </c>
      <c r="H25" s="71">
        <f aca="true" t="shared" si="1" ref="H25:H41">E25/G25</f>
        <v>48.14814814814815</v>
      </c>
    </row>
    <row r="26" spans="1:8" ht="12.75">
      <c r="A26" t="s">
        <v>38</v>
      </c>
      <c r="B26">
        <v>2</v>
      </c>
      <c r="C26">
        <v>227.11</v>
      </c>
      <c r="D26">
        <v>209.64</v>
      </c>
      <c r="E26">
        <v>0</v>
      </c>
      <c r="G26">
        <v>4.71</v>
      </c>
      <c r="H26" s="71">
        <f t="shared" si="1"/>
        <v>0</v>
      </c>
    </row>
    <row r="27" spans="1:8" ht="12.75">
      <c r="A27" s="73" t="s">
        <v>39</v>
      </c>
      <c r="B27">
        <v>1.5</v>
      </c>
      <c r="C27">
        <v>154.13</v>
      </c>
      <c r="D27">
        <v>144.43</v>
      </c>
      <c r="E27">
        <v>134.72</v>
      </c>
      <c r="G27">
        <v>2.94</v>
      </c>
      <c r="H27" s="71">
        <f t="shared" si="1"/>
        <v>45.82312925170068</v>
      </c>
    </row>
    <row r="28" spans="1:8" ht="12.75">
      <c r="A28" t="s">
        <v>40</v>
      </c>
      <c r="B28">
        <v>1.2</v>
      </c>
      <c r="C28">
        <v>93.63</v>
      </c>
      <c r="D28">
        <v>87.73</v>
      </c>
      <c r="E28">
        <v>81.84</v>
      </c>
      <c r="G28">
        <v>1.79</v>
      </c>
      <c r="H28" s="71">
        <f t="shared" si="1"/>
        <v>45.720670391061454</v>
      </c>
    </row>
    <row r="29" spans="1:8" ht="12.75">
      <c r="A29" t="s">
        <v>41</v>
      </c>
      <c r="B29">
        <v>2</v>
      </c>
      <c r="C29" s="82">
        <v>221</v>
      </c>
      <c r="D29" s="82">
        <v>213</v>
      </c>
      <c r="E29" s="82">
        <v>204</v>
      </c>
      <c r="F29" s="82"/>
      <c r="G29" s="82">
        <v>3.44</v>
      </c>
      <c r="H29" s="83">
        <f t="shared" si="1"/>
        <v>59.30232558139535</v>
      </c>
    </row>
    <row r="30" spans="1:8" ht="12.75">
      <c r="A30" t="s">
        <v>41</v>
      </c>
      <c r="B30">
        <v>2.5</v>
      </c>
      <c r="G30">
        <v>4.22</v>
      </c>
      <c r="H30" s="71">
        <f t="shared" si="1"/>
        <v>0</v>
      </c>
    </row>
    <row r="31" spans="1:8" ht="12.75">
      <c r="A31" t="s">
        <v>42</v>
      </c>
      <c r="B31">
        <v>3</v>
      </c>
      <c r="C31">
        <v>431.37</v>
      </c>
      <c r="D31">
        <v>398.18</v>
      </c>
      <c r="E31">
        <v>409</v>
      </c>
      <c r="G31">
        <v>8.35</v>
      </c>
      <c r="H31" s="71">
        <f t="shared" si="1"/>
        <v>48.982035928143716</v>
      </c>
    </row>
    <row r="32" spans="1:8" ht="12.75">
      <c r="A32" t="s">
        <v>42</v>
      </c>
      <c r="B32">
        <v>4</v>
      </c>
      <c r="C32">
        <v>559.23</v>
      </c>
      <c r="D32">
        <v>519.11</v>
      </c>
      <c r="E32">
        <v>473.2</v>
      </c>
      <c r="G32">
        <v>10.87</v>
      </c>
      <c r="H32" s="71">
        <f t="shared" si="1"/>
        <v>43.53265869365226</v>
      </c>
    </row>
    <row r="33" spans="1:8" ht="12.75">
      <c r="A33" t="s">
        <v>42</v>
      </c>
      <c r="B33">
        <v>4.5</v>
      </c>
      <c r="G33">
        <v>12.07</v>
      </c>
      <c r="H33" s="71">
        <f t="shared" si="1"/>
        <v>0</v>
      </c>
    </row>
    <row r="34" spans="1:8" ht="12.75">
      <c r="A34" t="s">
        <v>43</v>
      </c>
      <c r="B34">
        <v>3</v>
      </c>
      <c r="C34">
        <v>540.6</v>
      </c>
      <c r="D34">
        <v>499.02</v>
      </c>
      <c r="E34">
        <v>457</v>
      </c>
      <c r="G34">
        <v>10.51</v>
      </c>
      <c r="H34" s="71">
        <f t="shared" si="1"/>
        <v>43.48239771646052</v>
      </c>
    </row>
    <row r="35" spans="1:8" ht="12.75">
      <c r="A35" t="s">
        <v>43</v>
      </c>
      <c r="B35">
        <v>3.5</v>
      </c>
      <c r="G35">
        <v>12.15</v>
      </c>
      <c r="H35" s="71">
        <f t="shared" si="1"/>
        <v>0</v>
      </c>
    </row>
    <row r="36" spans="1:8" ht="12.75">
      <c r="A36" t="s">
        <v>43</v>
      </c>
      <c r="B36">
        <v>4</v>
      </c>
      <c r="C36">
        <v>673.3</v>
      </c>
      <c r="D36">
        <v>621.51</v>
      </c>
      <c r="E36">
        <v>569.72</v>
      </c>
      <c r="G36">
        <v>13.77</v>
      </c>
      <c r="H36" s="71">
        <f t="shared" si="1"/>
        <v>41.37400145243283</v>
      </c>
    </row>
    <row r="37" spans="1:8" ht="12.75">
      <c r="A37" t="s">
        <v>43</v>
      </c>
      <c r="B37">
        <v>4.5</v>
      </c>
      <c r="G37">
        <v>15.35</v>
      </c>
      <c r="H37" s="71">
        <f t="shared" si="1"/>
        <v>0</v>
      </c>
    </row>
    <row r="38" spans="1:8" ht="12.75">
      <c r="A38" t="s">
        <v>43</v>
      </c>
      <c r="B38">
        <v>5</v>
      </c>
      <c r="G38">
        <v>16.88</v>
      </c>
      <c r="H38" s="71">
        <f t="shared" si="1"/>
        <v>0</v>
      </c>
    </row>
    <row r="39" spans="1:8" ht="12.75">
      <c r="A39" t="s">
        <v>44</v>
      </c>
      <c r="B39">
        <v>1</v>
      </c>
      <c r="C39">
        <v>59.47</v>
      </c>
      <c r="D39">
        <v>57.09</v>
      </c>
      <c r="E39">
        <v>54.83</v>
      </c>
      <c r="G39">
        <v>1.12</v>
      </c>
      <c r="H39" s="71">
        <f t="shared" si="1"/>
        <v>48.95535714285714</v>
      </c>
    </row>
    <row r="40" spans="1:8" ht="12.75">
      <c r="A40" t="s">
        <v>44</v>
      </c>
      <c r="B40">
        <v>1.2</v>
      </c>
      <c r="C40">
        <v>71.97</v>
      </c>
      <c r="D40">
        <v>69.09</v>
      </c>
      <c r="E40">
        <v>66.36</v>
      </c>
      <c r="G40">
        <v>1.35</v>
      </c>
      <c r="H40" s="71">
        <f t="shared" si="1"/>
        <v>49.15555555555555</v>
      </c>
    </row>
    <row r="41" spans="1:8" ht="12.75">
      <c r="A41" t="s">
        <v>44</v>
      </c>
      <c r="B41">
        <v>1.5</v>
      </c>
      <c r="G41">
        <v>1.68</v>
      </c>
      <c r="H41" s="71">
        <f t="shared" si="1"/>
        <v>0</v>
      </c>
    </row>
  </sheetData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E7"/>
  <sheetViews>
    <sheetView workbookViewId="0" topLeftCell="A1">
      <selection activeCell="B7" sqref="B7"/>
    </sheetView>
  </sheetViews>
  <sheetFormatPr defaultColWidth="9.00390625" defaultRowHeight="12.75"/>
  <cols>
    <col min="1" max="1" width="11.625" style="0" customWidth="1"/>
    <col min="2" max="2" width="20.375" style="0" customWidth="1"/>
    <col min="3" max="3" width="14.125" style="0" customWidth="1"/>
    <col min="4" max="16384" width="11.625" style="0" customWidth="1"/>
  </cols>
  <sheetData>
    <row r="3" spans="2:5" ht="25.5">
      <c r="B3" s="74" t="s">
        <v>45</v>
      </c>
      <c r="C3" t="s">
        <v>46</v>
      </c>
      <c r="D3" t="s">
        <v>47</v>
      </c>
      <c r="E3" t="s">
        <v>48</v>
      </c>
    </row>
    <row r="4" spans="2:5" ht="38.25">
      <c r="B4" s="74" t="s">
        <v>49</v>
      </c>
      <c r="C4" s="75">
        <v>0.015</v>
      </c>
      <c r="D4" s="75">
        <v>0.03</v>
      </c>
      <c r="E4" s="75">
        <v>0.06</v>
      </c>
    </row>
    <row r="6" ht="12.75">
      <c r="B6" t="s">
        <v>50</v>
      </c>
    </row>
    <row r="7" ht="12.75">
      <c r="B7" t="s">
        <v>51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cp:lastPrinted>2011-08-04T11:53:24Z</cp:lastPrinted>
  <dcterms:created xsi:type="dcterms:W3CDTF">2011-01-21T10:41:11Z</dcterms:created>
  <dcterms:modified xsi:type="dcterms:W3CDTF">2011-08-04T13:25:51Z</dcterms:modified>
  <cp:category/>
  <cp:version/>
  <cp:contentType/>
  <cp:contentStatus/>
</cp:coreProperties>
</file>